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1.xml" ContentType="application/vnd.openxmlformats-officedocument.spreadsheetml.pivotTab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User\Documents\Grow up\Dati growup\"/>
    </mc:Choice>
  </mc:AlternateContent>
  <xr:revisionPtr revIDLastSave="0" documentId="13_ncr:1_{4BD838B0-C3E8-495E-B056-15809106617B}" xr6:coauthVersionLast="45" xr6:coauthVersionMax="45" xr10:uidLastSave="{00000000-0000-0000-0000-000000000000}"/>
  <bookViews>
    <workbookView xWindow="-96" yWindow="-96" windowWidth="23232" windowHeight="12552" activeTab="9" xr2:uid="{00000000-000D-0000-FFFF-FFFF00000000}"/>
  </bookViews>
  <sheets>
    <sheet name="Demografia" sheetId="1" r:id="rId1"/>
    <sheet name="Imprese" sheetId="4" r:id="rId2"/>
    <sheet name="Imprese bis" sheetId="10" r:id="rId3"/>
    <sheet name="Agricoltura" sheetId="13" r:id="rId4"/>
    <sheet name="Redditi" sheetId="12" r:id="rId5"/>
    <sheet name="Spesa pubblica" sheetId="11" r:id="rId6"/>
    <sheet name="Istruzione" sheetId="8" r:id="rId7"/>
    <sheet name="Turismo" sheetId="5" r:id="rId8"/>
    <sheet name="Turismo bis" sheetId="14" r:id="rId9"/>
    <sheet name="Strutture turistiche" sheetId="7" r:id="rId10"/>
  </sheets>
  <externalReferences>
    <externalReference r:id="rId11"/>
  </externalReferences>
  <definedNames>
    <definedName name="_xlchart.v1.0" hidden="1">Agricoltura!$A$4:$A$13</definedName>
    <definedName name="_xlchart.v1.1" hidden="1">Agricoltura!$B$3</definedName>
    <definedName name="_xlchart.v1.2" hidden="1">Agricoltura!$B$4:$B$13</definedName>
  </definedNames>
  <calcPr calcId="191029"/>
  <pivotCaches>
    <pivotCache cacheId="0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5" l="1"/>
  <c r="I10" i="5"/>
  <c r="I9" i="5"/>
  <c r="I4" i="5"/>
  <c r="I5" i="5"/>
  <c r="I3" i="5"/>
  <c r="B5" i="5"/>
  <c r="C5" i="5"/>
  <c r="D5" i="5"/>
  <c r="E5" i="5"/>
  <c r="F5" i="5"/>
  <c r="G5" i="5"/>
  <c r="B11" i="5"/>
  <c r="C11" i="5"/>
  <c r="D11" i="5"/>
  <c r="E11" i="5"/>
  <c r="F11" i="5"/>
  <c r="G11" i="5"/>
  <c r="F14" i="7"/>
  <c r="D14" i="7"/>
  <c r="B14" i="7"/>
  <c r="F13" i="7"/>
  <c r="G13" i="7" s="1"/>
  <c r="E13" i="7"/>
  <c r="C13" i="7"/>
  <c r="G12" i="7"/>
  <c r="F12" i="7"/>
  <c r="E12" i="7"/>
  <c r="C12" i="7"/>
  <c r="G11" i="7"/>
  <c r="F11" i="7"/>
  <c r="E11" i="7"/>
  <c r="C11" i="7"/>
  <c r="G10" i="7"/>
  <c r="F10" i="7"/>
  <c r="E10" i="7"/>
  <c r="C10" i="7"/>
  <c r="G9" i="7"/>
  <c r="F9" i="7"/>
  <c r="E9" i="7"/>
  <c r="C9" i="7"/>
  <c r="G8" i="7"/>
  <c r="F8" i="7"/>
  <c r="E8" i="7"/>
  <c r="C8" i="7"/>
  <c r="G7" i="7"/>
  <c r="F7" i="7"/>
  <c r="E7" i="7"/>
  <c r="C7" i="7"/>
  <c r="G6" i="7"/>
  <c r="F6" i="7"/>
  <c r="E6" i="7"/>
  <c r="C6" i="7"/>
  <c r="G5" i="7"/>
  <c r="F5" i="7"/>
  <c r="E5" i="7"/>
  <c r="C5" i="7"/>
  <c r="G4" i="7"/>
  <c r="F4" i="7"/>
  <c r="E4" i="7"/>
  <c r="C4" i="7"/>
  <c r="G3" i="7"/>
  <c r="F3" i="7"/>
  <c r="E3" i="7"/>
  <c r="E14" i="7" s="1"/>
  <c r="C3" i="7"/>
  <c r="G2" i="7"/>
  <c r="G14" i="7" s="1"/>
  <c r="F2" i="7"/>
  <c r="E2" i="7"/>
  <c r="C2" i="7"/>
  <c r="C14" i="7" s="1"/>
  <c r="D44" i="1" l="1"/>
  <c r="G4" i="12" l="1"/>
  <c r="K3" i="12"/>
  <c r="K4" i="12" s="1"/>
  <c r="J4" i="12"/>
  <c r="J6" i="12"/>
  <c r="J7" i="12"/>
  <c r="J8" i="12"/>
  <c r="J9" i="12"/>
  <c r="J3" i="12"/>
  <c r="I4" i="12"/>
  <c r="I5" i="12"/>
  <c r="I6" i="12"/>
  <c r="I7" i="12"/>
  <c r="I8" i="12"/>
  <c r="I9" i="12"/>
  <c r="I3" i="12"/>
  <c r="H4" i="12"/>
  <c r="H6" i="12"/>
  <c r="H7" i="12"/>
  <c r="H8" i="12"/>
  <c r="H9" i="12"/>
  <c r="H3" i="12"/>
  <c r="F5" i="12"/>
  <c r="F6" i="12" s="1"/>
  <c r="F7" i="12" s="1"/>
  <c r="F8" i="12" s="1"/>
  <c r="F9" i="12" s="1"/>
  <c r="G9" i="12" s="1"/>
  <c r="F4" i="12"/>
  <c r="F3" i="12"/>
  <c r="C19" i="12"/>
  <c r="C20" i="12"/>
  <c r="C18" i="12"/>
  <c r="D4" i="12"/>
  <c r="D5" i="12"/>
  <c r="H5" i="12" s="1"/>
  <c r="J5" i="12" s="1"/>
  <c r="D6" i="12"/>
  <c r="D7" i="12"/>
  <c r="D8" i="12"/>
  <c r="D9" i="12"/>
  <c r="D3" i="12"/>
  <c r="C10" i="12"/>
  <c r="B10" i="12"/>
  <c r="D34" i="13"/>
  <c r="D35" i="13"/>
  <c r="D36" i="13"/>
  <c r="D33" i="13"/>
  <c r="B28" i="13"/>
  <c r="B27" i="13"/>
  <c r="B14" i="13"/>
  <c r="K5" i="12" l="1"/>
  <c r="K6" i="12" s="1"/>
  <c r="K7" i="12" s="1"/>
  <c r="K8" i="12" s="1"/>
  <c r="K9" i="12" s="1"/>
  <c r="G5" i="12"/>
  <c r="G8" i="12"/>
  <c r="G7" i="12"/>
  <c r="G6" i="12"/>
  <c r="D10" i="12"/>
  <c r="H7" i="10"/>
  <c r="S20" i="4" l="1"/>
  <c r="R20" i="4"/>
  <c r="Q20" i="4"/>
  <c r="P20" i="4"/>
  <c r="O20" i="4"/>
  <c r="N20" i="4"/>
  <c r="L20" i="4"/>
  <c r="C15" i="4" l="1"/>
  <c r="B15" i="4"/>
  <c r="Q20" i="1" l="1"/>
  <c r="R20" i="1" s="1"/>
  <c r="R19" i="1"/>
  <c r="Q19" i="1"/>
  <c r="Q18" i="1"/>
  <c r="R18" i="1" s="1"/>
  <c r="R17" i="1"/>
  <c r="Q17" i="1"/>
  <c r="R16" i="1"/>
  <c r="Q16" i="1"/>
  <c r="R15" i="1"/>
  <c r="Q15" i="1"/>
  <c r="Q14" i="1"/>
  <c r="R14" i="1" s="1"/>
  <c r="Q13" i="1"/>
  <c r="R13" i="1" s="1"/>
  <c r="Q12" i="1"/>
  <c r="R12" i="1" s="1"/>
  <c r="R11" i="1"/>
  <c r="Q11" i="1"/>
  <c r="Q10" i="1"/>
  <c r="R10" i="1" s="1"/>
  <c r="Q9" i="1"/>
  <c r="R9" i="1" s="1"/>
  <c r="Q8" i="1"/>
  <c r="R8" i="1" s="1"/>
  <c r="R7" i="1"/>
  <c r="Q7" i="1"/>
  <c r="Q6" i="1"/>
  <c r="R6" i="1" s="1"/>
  <c r="Q5" i="1"/>
  <c r="R5" i="1" s="1"/>
  <c r="Q4" i="1"/>
  <c r="R4" i="1" s="1"/>
  <c r="Q3" i="1"/>
  <c r="Q21" i="1" s="1"/>
  <c r="M4" i="1"/>
  <c r="M10" i="1"/>
  <c r="M12" i="1"/>
  <c r="M13" i="1"/>
  <c r="M18" i="1"/>
  <c r="M20" i="1"/>
  <c r="L4" i="1"/>
  <c r="L5" i="1"/>
  <c r="M5" i="1" s="1"/>
  <c r="L6" i="1"/>
  <c r="M6" i="1" s="1"/>
  <c r="L7" i="1"/>
  <c r="M7" i="1" s="1"/>
  <c r="L8" i="1"/>
  <c r="M8" i="1" s="1"/>
  <c r="L9" i="1"/>
  <c r="M9" i="1" s="1"/>
  <c r="L10" i="1"/>
  <c r="L11" i="1"/>
  <c r="M11" i="1" s="1"/>
  <c r="L12" i="1"/>
  <c r="L13" i="1"/>
  <c r="L14" i="1"/>
  <c r="M14" i="1" s="1"/>
  <c r="L15" i="1"/>
  <c r="M15" i="1" s="1"/>
  <c r="L16" i="1"/>
  <c r="M16" i="1" s="1"/>
  <c r="L17" i="1"/>
  <c r="M17" i="1" s="1"/>
  <c r="L18" i="1"/>
  <c r="L19" i="1"/>
  <c r="L21" i="1" s="1"/>
  <c r="M21" i="1" s="1"/>
  <c r="L20" i="1"/>
  <c r="L3" i="1"/>
  <c r="M3" i="1" s="1"/>
  <c r="J21" i="1"/>
  <c r="K21" i="1"/>
  <c r="N21" i="1"/>
  <c r="O21" i="1"/>
  <c r="P21" i="1"/>
  <c r="S21" i="1"/>
  <c r="T21" i="1"/>
  <c r="I21" i="1"/>
  <c r="M19" i="1" l="1"/>
  <c r="R21" i="1"/>
  <c r="R3" i="1"/>
  <c r="AT3" i="1"/>
  <c r="AV3" i="1" s="1"/>
  <c r="AT4" i="1"/>
  <c r="AV4" i="1" s="1"/>
  <c r="AT5" i="1"/>
  <c r="AV5" i="1" s="1"/>
  <c r="AT2" i="1"/>
  <c r="AV2" i="1" s="1"/>
  <c r="AU6" i="1"/>
  <c r="AT6" i="1" l="1"/>
  <c r="AV6" i="1" s="1"/>
</calcChain>
</file>

<file path=xl/sharedStrings.xml><?xml version="1.0" encoding="utf-8"?>
<sst xmlns="http://schemas.openxmlformats.org/spreadsheetml/2006/main" count="7465" uniqueCount="602">
  <si>
    <t>Maschi</t>
  </si>
  <si>
    <t>Femmine</t>
  </si>
  <si>
    <t>0 - 18</t>
  </si>
  <si>
    <t>18 - 39</t>
  </si>
  <si>
    <t>40 - 59</t>
  </si>
  <si>
    <t>60 +</t>
  </si>
  <si>
    <t>Totale</t>
  </si>
  <si>
    <t>Industria</t>
  </si>
  <si>
    <t>Servizi</t>
  </si>
  <si>
    <t>Unità</t>
  </si>
  <si>
    <t>Dipendenti</t>
  </si>
  <si>
    <t>VA / Fatturato</t>
  </si>
  <si>
    <t>Fatturato medio</t>
  </si>
  <si>
    <t>VA medio</t>
  </si>
  <si>
    <t>Immigrati</t>
  </si>
  <si>
    <t>Saldo</t>
  </si>
  <si>
    <t>Estrazione minerali</t>
  </si>
  <si>
    <t>Fornitura di energia e gas</t>
  </si>
  <si>
    <t>Costruzioni</t>
  </si>
  <si>
    <t>Commercio</t>
  </si>
  <si>
    <t>Trasporto e magazzinaggio</t>
  </si>
  <si>
    <t>Alloggio e ristorazione</t>
  </si>
  <si>
    <t>Informazione e comunicazione</t>
  </si>
  <si>
    <t>Attività immobiliari</t>
  </si>
  <si>
    <t>Attività manifatturiere</t>
  </si>
  <si>
    <t>Attività professionali, scientifiche, tecniche</t>
  </si>
  <si>
    <t>Noleggio e agenzie di viaggio</t>
  </si>
  <si>
    <t>Istruzione</t>
  </si>
  <si>
    <t>Sanità e assistenza sociale</t>
  </si>
  <si>
    <t>Attività artistiche e sportive</t>
  </si>
  <si>
    <t>Altri servizi</t>
  </si>
  <si>
    <t>Attività finanziarie e assicurative</t>
  </si>
  <si>
    <t>Settore</t>
  </si>
  <si>
    <t>ARRIVI</t>
  </si>
  <si>
    <t>TOTALE</t>
  </si>
  <si>
    <t>4,7%</t>
  </si>
  <si>
    <t>PRESENZE</t>
  </si>
  <si>
    <t>4,0%</t>
  </si>
  <si>
    <r>
      <rPr>
        <b/>
        <sz val="11"/>
        <rFont val="Arial"/>
        <family val="2"/>
      </rPr>
      <t>Tipo esercizio ricettivo</t>
    </r>
  </si>
  <si>
    <r>
      <rPr>
        <b/>
        <sz val="11"/>
        <rFont val="Arial"/>
        <family val="2"/>
      </rPr>
      <t>NUMERO ESERCIZI</t>
    </r>
  </si>
  <si>
    <r>
      <rPr>
        <b/>
        <sz val="11"/>
        <rFont val="Arial"/>
        <family val="2"/>
      </rPr>
      <t>CAMERE</t>
    </r>
  </si>
  <si>
    <r>
      <rPr>
        <b/>
        <sz val="11"/>
        <rFont val="Arial"/>
        <family val="2"/>
      </rPr>
      <t>BAGNI</t>
    </r>
  </si>
  <si>
    <r>
      <rPr>
        <b/>
        <sz val="11"/>
        <rFont val="Arial"/>
        <family val="2"/>
      </rPr>
      <t>POSTI LETTO</t>
    </r>
  </si>
  <si>
    <r>
      <rPr>
        <b/>
        <sz val="11"/>
        <rFont val="Arial"/>
        <family val="2"/>
      </rPr>
      <t>Esercizi alberghieri</t>
    </r>
  </si>
  <si>
    <r>
      <rPr>
        <sz val="11"/>
        <rFont val="Arial"/>
        <family val="2"/>
      </rPr>
      <t>» Alberghi 5 stelle lusso</t>
    </r>
  </si>
  <si>
    <r>
      <rPr>
        <sz val="11"/>
        <rFont val="Arial"/>
        <family val="2"/>
      </rPr>
      <t>» Alberghi 5 stelle</t>
    </r>
  </si>
  <si>
    <r>
      <rPr>
        <sz val="11"/>
        <rFont val="Arial"/>
        <family val="2"/>
      </rPr>
      <t>» Alberghi 4 stelle</t>
    </r>
  </si>
  <si>
    <r>
      <rPr>
        <sz val="11"/>
        <rFont val="Arial"/>
        <family val="2"/>
      </rPr>
      <t>» Alberghi 3 stelle</t>
    </r>
  </si>
  <si>
    <r>
      <rPr>
        <sz val="11"/>
        <rFont val="Arial"/>
        <family val="2"/>
      </rPr>
      <t>» Alberghi 2 stelle</t>
    </r>
  </si>
  <si>
    <r>
      <rPr>
        <sz val="11"/>
        <rFont val="Arial"/>
        <family val="2"/>
      </rPr>
      <t>» Alberghi 1 stella</t>
    </r>
  </si>
  <si>
    <r>
      <rPr>
        <sz val="11"/>
        <rFont val="Arial"/>
        <family val="2"/>
      </rPr>
      <t>» Residenze tur. alberghiere 4 stelle</t>
    </r>
  </si>
  <si>
    <r>
      <rPr>
        <sz val="11"/>
        <rFont val="Arial"/>
        <family val="2"/>
      </rPr>
      <t>» Residenze tur. alberghiere 3 stelle</t>
    </r>
  </si>
  <si>
    <r>
      <rPr>
        <sz val="11"/>
        <rFont val="Arial"/>
        <family val="2"/>
      </rPr>
      <t>» Residenze tur. alberghiere 2 stelle</t>
    </r>
  </si>
  <si>
    <r>
      <rPr>
        <b/>
        <sz val="11"/>
        <rFont val="Arial"/>
        <family val="2"/>
      </rPr>
      <t>Esercizi extra alberghieri</t>
    </r>
  </si>
  <si>
    <r>
      <rPr>
        <sz val="11"/>
        <rFont val="Arial"/>
        <family val="2"/>
      </rPr>
      <t>» Affittacamere</t>
    </r>
  </si>
  <si>
    <r>
      <rPr>
        <sz val="11"/>
        <rFont val="Arial"/>
        <family val="2"/>
      </rPr>
      <t>» Alloggi agrituristici</t>
    </r>
  </si>
  <si>
    <r>
      <rPr>
        <sz val="11"/>
        <rFont val="Arial"/>
        <family val="2"/>
      </rPr>
      <t>» Altri esercizi ricettivi</t>
    </r>
  </si>
  <si>
    <r>
      <rPr>
        <sz val="11"/>
        <rFont val="Arial"/>
        <family val="2"/>
      </rPr>
      <t>» Bed &amp; breakfast</t>
    </r>
  </si>
  <si>
    <r>
      <rPr>
        <sz val="11"/>
        <rFont val="Arial"/>
        <family val="2"/>
      </rPr>
      <t>» Campeggi 4 stelle</t>
    </r>
  </si>
  <si>
    <r>
      <rPr>
        <sz val="11"/>
        <rFont val="Arial"/>
        <family val="2"/>
      </rPr>
      <t>» Campeggi 3 stelle</t>
    </r>
  </si>
  <si>
    <r>
      <rPr>
        <sz val="11"/>
        <rFont val="Arial"/>
        <family val="2"/>
      </rPr>
      <t>» Campeggi 2 stelle</t>
    </r>
  </si>
  <si>
    <r>
      <rPr>
        <sz val="11"/>
        <rFont val="Arial"/>
        <family val="2"/>
      </rPr>
      <t>» Campeggi 1 stella</t>
    </r>
  </si>
  <si>
    <r>
      <rPr>
        <sz val="11"/>
        <rFont val="Arial"/>
        <family val="2"/>
      </rPr>
      <t>» Case e appartamenti vacanza</t>
    </r>
  </si>
  <si>
    <r>
      <rPr>
        <sz val="11"/>
        <rFont val="Arial"/>
        <family val="2"/>
      </rPr>
      <t>» Case per ferie</t>
    </r>
  </si>
  <si>
    <r>
      <rPr>
        <sz val="11"/>
        <rFont val="Arial"/>
        <family val="2"/>
      </rPr>
      <t>» Ostelli della gioventù 3a Categoria</t>
    </r>
  </si>
  <si>
    <r>
      <rPr>
        <sz val="11"/>
        <rFont val="Arial"/>
        <family val="2"/>
      </rPr>
      <t>» Ostelli della gioventù 2a Categoria</t>
    </r>
  </si>
  <si>
    <r>
      <rPr>
        <sz val="11"/>
        <rFont val="Arial"/>
        <family val="2"/>
      </rPr>
      <t>» Ostelli della gioventù 1a Categoria</t>
    </r>
  </si>
  <si>
    <r>
      <rPr>
        <sz val="11"/>
        <rFont val="Arial"/>
        <family val="2"/>
      </rPr>
      <t>» Villaggi turistici 4 stelle</t>
    </r>
  </si>
  <si>
    <r>
      <rPr>
        <sz val="11"/>
        <rFont val="Arial"/>
        <family val="2"/>
      </rPr>
      <t>» Villaggi turistici 3 stelle</t>
    </r>
  </si>
  <si>
    <r>
      <rPr>
        <sz val="11"/>
        <rFont val="Arial"/>
        <family val="2"/>
      </rPr>
      <t>» Villaggi turistici 2 stelle</t>
    </r>
  </si>
  <si>
    <r>
      <rPr>
        <b/>
        <sz val="11"/>
        <rFont val="Arial"/>
        <family val="2"/>
      </rPr>
      <t>TOTALI</t>
    </r>
  </si>
  <si>
    <t>Età</t>
  </si>
  <si>
    <t>Anno</t>
  </si>
  <si>
    <t>DA estero</t>
  </si>
  <si>
    <t>altri iscritti</t>
  </si>
  <si>
    <t>% DA estero</t>
  </si>
  <si>
    <t>DA italia</t>
  </si>
  <si>
    <t>altri cancellati</t>
  </si>
  <si>
    <t>Saldo estero</t>
  </si>
  <si>
    <t>Saldo totale</t>
  </si>
  <si>
    <t>Immigrazione</t>
  </si>
  <si>
    <t>Emigrazione</t>
  </si>
  <si>
    <t>MEDIA</t>
  </si>
  <si>
    <t>% A estero</t>
  </si>
  <si>
    <t>Emigrati</t>
  </si>
  <si>
    <t>A estero</t>
  </si>
  <si>
    <t>A italia</t>
  </si>
  <si>
    <t>%</t>
  </si>
  <si>
    <t>0-4</t>
  </si>
  <si>
    <t>51,3%</t>
  </si>
  <si>
    <t>48,7%</t>
  </si>
  <si>
    <t>3,0%</t>
  </si>
  <si>
    <t>52,0%</t>
  </si>
  <si>
    <t>48,0%</t>
  </si>
  <si>
    <t>3,7%</t>
  </si>
  <si>
    <t>51,1%</t>
  </si>
  <si>
    <t>48,9%</t>
  </si>
  <si>
    <t>15-19</t>
  </si>
  <si>
    <t>4,4%</t>
  </si>
  <si>
    <t>20-24</t>
  </si>
  <si>
    <t>50,4%</t>
  </si>
  <si>
    <t>49,6%</t>
  </si>
  <si>
    <t>5,0%</t>
  </si>
  <si>
    <t>25-29</t>
  </si>
  <si>
    <t>51,4%</t>
  </si>
  <si>
    <t>48,6%</t>
  </si>
  <si>
    <t>30-34</t>
  </si>
  <si>
    <t>52,1%</t>
  </si>
  <si>
    <t>47,9%</t>
  </si>
  <si>
    <t>5,1%</t>
  </si>
  <si>
    <t>35-39</t>
  </si>
  <si>
    <t>50,1%</t>
  </si>
  <si>
    <t>49,9%</t>
  </si>
  <si>
    <t>5,6%</t>
  </si>
  <si>
    <t>40-44</t>
  </si>
  <si>
    <t>6,1%</t>
  </si>
  <si>
    <t>45-49</t>
  </si>
  <si>
    <t>46,5%</t>
  </si>
  <si>
    <t>53,5%</t>
  </si>
  <si>
    <t>7,7%</t>
  </si>
  <si>
    <t>50-54</t>
  </si>
  <si>
    <t>51,8%</t>
  </si>
  <si>
    <t>48,2%</t>
  </si>
  <si>
    <t>8,3%</t>
  </si>
  <si>
    <t>55-59</t>
  </si>
  <si>
    <t>46,8%</t>
  </si>
  <si>
    <t>53,2%</t>
  </si>
  <si>
    <t>8,1%</t>
  </si>
  <si>
    <t>60-64</t>
  </si>
  <si>
    <t>49,3%</t>
  </si>
  <si>
    <t>50,7%</t>
  </si>
  <si>
    <t>6,6%</t>
  </si>
  <si>
    <t>65-69</t>
  </si>
  <si>
    <t>50,5%</t>
  </si>
  <si>
    <t>49,5%</t>
  </si>
  <si>
    <t>6,4%</t>
  </si>
  <si>
    <t>70-74</t>
  </si>
  <si>
    <t>43,0%</t>
  </si>
  <si>
    <t>57,0%</t>
  </si>
  <si>
    <t>75-79</t>
  </si>
  <si>
    <t>45,4%</t>
  </si>
  <si>
    <t>54,6%</t>
  </si>
  <si>
    <t>80-84</t>
  </si>
  <si>
    <t>41,0%</t>
  </si>
  <si>
    <t>59,0%</t>
  </si>
  <si>
    <t>85-89</t>
  </si>
  <si>
    <t>38,8%</t>
  </si>
  <si>
    <t>61,2%</t>
  </si>
  <si>
    <t>3,1%</t>
  </si>
  <si>
    <t>90-94</t>
  </si>
  <si>
    <t>37,0%</t>
  </si>
  <si>
    <t>63,0%</t>
  </si>
  <si>
    <t>1,6%</t>
  </si>
  <si>
    <t>95-99</t>
  </si>
  <si>
    <t>24,3%</t>
  </si>
  <si>
    <t>75,7%</t>
  </si>
  <si>
    <t>0,3%</t>
  </si>
  <si>
    <t>100+</t>
  </si>
  <si>
    <t>33,3%</t>
  </si>
  <si>
    <t>66,7%</t>
  </si>
  <si>
    <t>0,1%</t>
  </si>
  <si>
    <t>48,4%</t>
  </si>
  <si>
    <t>51,6%</t>
  </si>
  <si>
    <t>100,0%</t>
  </si>
  <si>
    <t>5-9</t>
  </si>
  <si>
    <t>Territorio</t>
  </si>
  <si>
    <t>totale</t>
  </si>
  <si>
    <t>Cisternino</t>
  </si>
  <si>
    <t>Addetti</t>
  </si>
  <si>
    <t>VA (euro)</t>
  </si>
  <si>
    <t>Fatturato (euro)</t>
  </si>
  <si>
    <t>VA / Addetto</t>
  </si>
  <si>
    <t>Fonte: Istat 2020</t>
  </si>
  <si>
    <t>Retribuzioni (euro)</t>
  </si>
  <si>
    <t>Retribuzione media (euro per dipendente)</t>
  </si>
  <si>
    <t>Fornitura di acqua e gestione rifiuti</t>
  </si>
  <si>
    <t>Ateco 2007</t>
  </si>
  <si>
    <t>B: estrazione di minerali da cave e miniere</t>
  </si>
  <si>
    <t>C: attività manifatturiere</t>
  </si>
  <si>
    <t>D: fornitura di energia elettrica, gas, vapore e aria condizionata</t>
  </si>
  <si>
    <t>E: fornitura di acqua reti fognarie, attività di gestione dei rifiuti e risanamento</t>
  </si>
  <si>
    <t>F: costruzioni</t>
  </si>
  <si>
    <t>G: commercio all'ingrosso e al dettaglio, riparazione di autoveicoli e motocicli</t>
  </si>
  <si>
    <t>H: trasporto e magazzinaggio</t>
  </si>
  <si>
    <t>I: attività dei servizi di alloggio e di ristorazione</t>
  </si>
  <si>
    <t>J: servizi di informazione e comunicazione</t>
  </si>
  <si>
    <t>K: attività finanziarie e assicurative</t>
  </si>
  <si>
    <t>L: attività immobiliari</t>
  </si>
  <si>
    <t>M: attività professionali, scientifiche e tecniche</t>
  </si>
  <si>
    <t>N: noleggio, agenzie di viaggio, servizi di supporto alle imprese</t>
  </si>
  <si>
    <t>P: istruzione</t>
  </si>
  <si>
    <t>Q: sanità e assistenza sociale</t>
  </si>
  <si>
    <t>R: attività artistiche, sportive, di intrattenimento e divertimento</t>
  </si>
  <si>
    <t>S: altre attività di servizi</t>
  </si>
  <si>
    <t xml:space="preserve"> </t>
  </si>
  <si>
    <t>Dataset:Unità locali e addetti</t>
  </si>
  <si>
    <t>Tipo dato</t>
  </si>
  <si>
    <t>numero di unità locali delle imprese attive</t>
  </si>
  <si>
    <t>numero addetti delle unità locali delle imprese attive (valori medi annui)</t>
  </si>
  <si>
    <t>Seleziona periodo</t>
  </si>
  <si>
    <t>2018</t>
  </si>
  <si>
    <t>Classe di addetti</t>
  </si>
  <si>
    <t>0-9</t>
  </si>
  <si>
    <t>10-49</t>
  </si>
  <si>
    <t>50-249</t>
  </si>
  <si>
    <t>250 e più</t>
  </si>
  <si>
    <t/>
  </si>
  <si>
    <t>0010: TOTALE</t>
  </si>
  <si>
    <t>..</t>
  </si>
  <si>
    <t xml:space="preserve">  05: estrazione di carbone (esclusa torba)</t>
  </si>
  <si>
    <t xml:space="preserve">  06: estrazione di petrolio greggio e di gas naturale</t>
  </si>
  <si>
    <t xml:space="preserve">  07: estrazione di minerali metalliferi</t>
  </si>
  <si>
    <t xml:space="preserve">  08: altre attività di estrazione di minerali da cave e miniere</t>
  </si>
  <si>
    <t xml:space="preserve">  09: attività dei servizi di supporto all'estrazione</t>
  </si>
  <si>
    <t xml:space="preserve">  10: industrie alimentari</t>
  </si>
  <si>
    <t xml:space="preserve">  11: industria delle bevande</t>
  </si>
  <si>
    <t xml:space="preserve">  12: industria del tabacco</t>
  </si>
  <si>
    <t xml:space="preserve">  13: industrie tessili</t>
  </si>
  <si>
    <t xml:space="preserve">  14: confezione di articoli di abbigliamento, confezione di articoli in pelle e pelliccia</t>
  </si>
  <si>
    <t xml:space="preserve">  15: fabbricazione di articoli in pelle e simili</t>
  </si>
  <si>
    <t xml:space="preserve">  16: industria del legno e dei prodotti in legno e sughero (esclusi i mobili), fabbricazione di articoli in paglia e materiali da intreccio</t>
  </si>
  <si>
    <t xml:space="preserve">  17: fabbricazione di carta e di prodotti di carta</t>
  </si>
  <si>
    <t xml:space="preserve">  18: stampa e riproduzione di supporti registrati</t>
  </si>
  <si>
    <t xml:space="preserve">  19: fabbricazione di coke e prodotti derivanti dalla raffinazione del petrolio</t>
  </si>
  <si>
    <t xml:space="preserve">  20: fabbricazione di prodotti chimici</t>
  </si>
  <si>
    <t xml:space="preserve">  21: fabbricazione di prodotti farmaceutici di base e di preparati farmaceutici</t>
  </si>
  <si>
    <t xml:space="preserve">  22: fabbricazione di articoli in gomma e materie plastiche</t>
  </si>
  <si>
    <t xml:space="preserve">  23: fabbricazione di altri prodotti della lavorazione di minerali non metalliferi</t>
  </si>
  <si>
    <t xml:space="preserve">  24: metallurgia</t>
  </si>
  <si>
    <t xml:space="preserve">  25: fabbricazione di prodotti in metallo (esclusi macchinari e attrezzature)</t>
  </si>
  <si>
    <t xml:space="preserve">  26: fabbricazione di computer e prodotti di elettronica e ottica, apparecchi elettromedicali, apparecchi di misurazione e di orologi</t>
  </si>
  <si>
    <t xml:space="preserve">  27: fabbricazione di apparecchiature elettriche ed apparecchiature per uso domestico non elettriche</t>
  </si>
  <si>
    <t xml:space="preserve">  28: fabbricazione di macchinari ed apparecchiature nca</t>
  </si>
  <si>
    <t xml:space="preserve">  29: fabbricazione di autoveicoli, rimorchi e semirimorchi</t>
  </si>
  <si>
    <t xml:space="preserve">  30: fabbricazione di altri mezzi di trasporto</t>
  </si>
  <si>
    <t xml:space="preserve">  31: fabbricazione di mobili</t>
  </si>
  <si>
    <t xml:space="preserve">  32: altre industrie manifatturiere</t>
  </si>
  <si>
    <t xml:space="preserve">  33: riparazione, manutenzione ed installazione di macchine ed apparecchiature</t>
  </si>
  <si>
    <t xml:space="preserve">  35: fornitura di energia elettrica, gas, vapore e aria condizionata</t>
  </si>
  <si>
    <t xml:space="preserve">  36: raccolta, trattamento e fornitura di acqua</t>
  </si>
  <si>
    <t xml:space="preserve">  37: gestione delle reti fognarie</t>
  </si>
  <si>
    <t xml:space="preserve">  38: attività di raccolta, trattamento e smaltimento dei rifiuti recupero dei materiali</t>
  </si>
  <si>
    <t xml:space="preserve">  39: attività di risanamento e altri servizi di gestione dei rifiuti</t>
  </si>
  <si>
    <t xml:space="preserve">  41: costruzione di edifici</t>
  </si>
  <si>
    <t xml:space="preserve">  42: ingegneria civile</t>
  </si>
  <si>
    <t xml:space="preserve">  43: lavori di costruzione specializzati</t>
  </si>
  <si>
    <t xml:space="preserve">  45: commercio all'ingrosso e al dettaglio e riparazione di autoveicoli e motocicli</t>
  </si>
  <si>
    <t xml:space="preserve">  46: commercio all'ingrosso (escluso quello di autoveicoli e di motocicli)</t>
  </si>
  <si>
    <t xml:space="preserve">  47: commercio al dettaglio (escluso quello di autoveicoli e di motocicli)</t>
  </si>
  <si>
    <t xml:space="preserve">  49: trasporto terrestre e trasporto mediante condotte</t>
  </si>
  <si>
    <t xml:space="preserve">  50: trasporto marittimo e per vie d'acqua</t>
  </si>
  <si>
    <t xml:space="preserve">  51: trasporto aereo</t>
  </si>
  <si>
    <t xml:space="preserve">  52: magazzinaggio e attività di supporto ai trasporti</t>
  </si>
  <si>
    <t xml:space="preserve">  53: servizi postali e attività di corriere</t>
  </si>
  <si>
    <t xml:space="preserve">  55: alloggio</t>
  </si>
  <si>
    <t xml:space="preserve">  56: attività dei servizi di ristorazione</t>
  </si>
  <si>
    <t xml:space="preserve">  58: attività editoriali</t>
  </si>
  <si>
    <t xml:space="preserve">  59: attività di produzione cinematografica, di video e di programmi televisivi, di registrazioni musicali e sonore</t>
  </si>
  <si>
    <t xml:space="preserve">  60: attività di programmazione e trasmissione</t>
  </si>
  <si>
    <t xml:space="preserve">  61: telecomunicazioni</t>
  </si>
  <si>
    <t xml:space="preserve">  62: produzione di software, consulenza informatica e attività connesse</t>
  </si>
  <si>
    <t xml:space="preserve">  63: attività dei servizi d'informazione e altri servizi informatici</t>
  </si>
  <si>
    <t xml:space="preserve">  64: attività di servizi finanziari (escluse le assicurazioni e i fondi pensione)</t>
  </si>
  <si>
    <t xml:space="preserve">  65: assicurazioni, riassicurazioni e fondi pensione (escluse le assicurazioni sociali obbligatorie)</t>
  </si>
  <si>
    <t xml:space="preserve">  66: attività ausiliarie dei servizi finanziari e delle attività assicurative</t>
  </si>
  <si>
    <t xml:space="preserve">  68: attività immobiliari</t>
  </si>
  <si>
    <t xml:space="preserve">  69: attività legali e contabilità</t>
  </si>
  <si>
    <t xml:space="preserve">  70: attività di direzione aziendale e di consulenza gestionale</t>
  </si>
  <si>
    <t xml:space="preserve">  71: attività degli studi di architettura e d'ingegneria, collaudi ed analisi tecniche</t>
  </si>
  <si>
    <t xml:space="preserve">  72: ricerca scientifica e sviluppo</t>
  </si>
  <si>
    <t xml:space="preserve">  73: pubblicità e ricerche di mercato</t>
  </si>
  <si>
    <t xml:space="preserve">  74: altre attività professionali, scientifiche e tecniche</t>
  </si>
  <si>
    <t xml:space="preserve">  75: servizi veterinari</t>
  </si>
  <si>
    <t xml:space="preserve">  77: attività di noleggio e leasing operativo</t>
  </si>
  <si>
    <t xml:space="preserve">  78: attività di ricerca, selezione, fornitura di personale</t>
  </si>
  <si>
    <t xml:space="preserve">  79: attività dei servizi delle agenzie di viaggio, dei tour operator e servizi di prenotazione e attività connesse</t>
  </si>
  <si>
    <t xml:space="preserve">  80: servizi di vigilanza e investigazione</t>
  </si>
  <si>
    <t xml:space="preserve">  81: attività di servizi per edifici e paesaggio</t>
  </si>
  <si>
    <t xml:space="preserve">  82: attività di supporto per le funzioni d'ufficio e altri servizi di supporto alle imprese</t>
  </si>
  <si>
    <t xml:space="preserve">  85: istruzione</t>
  </si>
  <si>
    <t xml:space="preserve">  86: assistenza sanitaria</t>
  </si>
  <si>
    <t xml:space="preserve">  87: servizi di assistenza sociale residenziale</t>
  </si>
  <si>
    <t xml:space="preserve">  88: assistenza sociale non residenziale</t>
  </si>
  <si>
    <t xml:space="preserve">  90: attività creative, artistiche e di intrattenimento</t>
  </si>
  <si>
    <t xml:space="preserve">  91: attività di biblioteche, archivi, musei ed altre attività culturali</t>
  </si>
  <si>
    <t xml:space="preserve">  92: attività riguardanti le lotterie, le scommesse, le case da gioco</t>
  </si>
  <si>
    <t xml:space="preserve">  93: attività sportive, di intrattenimento e di divertimento</t>
  </si>
  <si>
    <t xml:space="preserve">  95: riparazione di computer e di beni per uso personale e per la casa</t>
  </si>
  <si>
    <t xml:space="preserve">  96: altre attività di servizi per la persona</t>
  </si>
  <si>
    <t>Dati estratti il 30 nov 2020, 19h02 UTC (GMT) da I.Stat</t>
  </si>
  <si>
    <t>Unità locali</t>
  </si>
  <si>
    <t>A: agricoltura, silvicoltura e pesca</t>
  </si>
  <si>
    <t>Dati 2020</t>
  </si>
  <si>
    <r>
      <rPr>
        <b/>
        <sz val="8"/>
        <rFont val="Trebuchet MS"/>
        <family val="2"/>
      </rPr>
      <t>Missione</t>
    </r>
  </si>
  <si>
    <r>
      <rPr>
        <sz val="8"/>
        <rFont val="Trebuchet MS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Servizi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istituzionali,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generali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gestione</t>
    </r>
  </si>
  <si>
    <r>
      <rPr>
        <sz val="8"/>
        <rFont val="Trebuchet MS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Giustizia</t>
    </r>
  </si>
  <si>
    <r>
      <rPr>
        <sz val="8"/>
        <rFont val="Trebuchet MS"/>
        <family val="2"/>
      </rPr>
      <t>3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Ordine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pubblico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sicurezza</t>
    </r>
  </si>
  <si>
    <r>
      <rPr>
        <sz val="8"/>
        <rFont val="Trebuchet MS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Istruzione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diritto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allo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studio</t>
    </r>
  </si>
  <si>
    <r>
      <rPr>
        <sz val="8"/>
        <rFont val="Trebuchet MS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Tutela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valorizzazione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dei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beni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attività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culturali</t>
    </r>
  </si>
  <si>
    <r>
      <rPr>
        <sz val="8"/>
        <rFont val="Trebuchet MS"/>
        <family val="2"/>
      </rPr>
      <t>6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Politiche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giovanili,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sport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tempo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libero</t>
    </r>
  </si>
  <si>
    <r>
      <rPr>
        <sz val="8"/>
        <rFont val="Trebuchet MS"/>
        <family val="2"/>
      </rPr>
      <t>7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Turismo</t>
    </r>
  </si>
  <si>
    <r>
      <rPr>
        <sz val="8"/>
        <rFont val="Trebuchet MS"/>
        <family val="2"/>
      </rPr>
      <t>8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Assetto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del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territorio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ed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edilizia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abitativa</t>
    </r>
  </si>
  <si>
    <r>
      <rPr>
        <sz val="8"/>
        <rFont val="Trebuchet MS"/>
        <family val="2"/>
      </rPr>
      <t>9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Sviluppo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sostenibile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tutela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del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territorio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dell'ambiente</t>
    </r>
  </si>
  <si>
    <r>
      <rPr>
        <sz val="8"/>
        <rFont val="Trebuchet MS"/>
        <family val="2"/>
      </rPr>
      <t>10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Trasporti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diritto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alla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mobilità</t>
    </r>
  </si>
  <si>
    <r>
      <rPr>
        <sz val="8"/>
        <rFont val="Trebuchet MS"/>
        <family val="2"/>
      </rPr>
      <t>11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Soccorso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civile</t>
    </r>
  </si>
  <si>
    <r>
      <rPr>
        <sz val="8"/>
        <rFont val="Trebuchet MS"/>
        <family val="2"/>
      </rPr>
      <t>12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Diritti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sociali,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politiche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sociali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famiglia</t>
    </r>
  </si>
  <si>
    <r>
      <rPr>
        <sz val="8"/>
        <rFont val="Trebuchet MS"/>
        <family val="2"/>
      </rPr>
      <t>13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Tutela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della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salute</t>
    </r>
  </si>
  <si>
    <r>
      <rPr>
        <sz val="8"/>
        <rFont val="Trebuchet MS"/>
        <family val="2"/>
      </rPr>
      <t>14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Sviluppo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economico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competitività</t>
    </r>
  </si>
  <si>
    <r>
      <rPr>
        <sz val="8"/>
        <rFont val="Trebuchet MS"/>
        <family val="2"/>
      </rPr>
      <t>15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Politiche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per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il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lavoro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formazione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professionale</t>
    </r>
  </si>
  <si>
    <r>
      <rPr>
        <sz val="8"/>
        <rFont val="Trebuchet MS"/>
        <family val="2"/>
      </rPr>
      <t>16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Agricoltura,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politiche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agroalimentari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pesca</t>
    </r>
  </si>
  <si>
    <r>
      <rPr>
        <sz val="8"/>
        <rFont val="Trebuchet MS"/>
        <family val="2"/>
      </rPr>
      <t>17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Energia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diversificazione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delle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fonti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energetiche</t>
    </r>
  </si>
  <si>
    <r>
      <rPr>
        <sz val="8"/>
        <rFont val="Trebuchet MS"/>
        <family val="2"/>
      </rPr>
      <t>18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Relazioni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con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altre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autonomie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territoriali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locali</t>
    </r>
  </si>
  <si>
    <r>
      <rPr>
        <sz val="8"/>
        <rFont val="Trebuchet MS"/>
        <family val="2"/>
      </rPr>
      <t>19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Relazioni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internazionali</t>
    </r>
  </si>
  <si>
    <r>
      <rPr>
        <sz val="8"/>
        <rFont val="Trebuchet MS"/>
        <family val="2"/>
      </rPr>
      <t>20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Fondi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accantonamenti</t>
    </r>
  </si>
  <si>
    <r>
      <rPr>
        <sz val="8"/>
        <rFont val="Trebuchet MS"/>
        <family val="2"/>
      </rPr>
      <t>50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Debito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pubblico</t>
    </r>
  </si>
  <si>
    <r>
      <rPr>
        <sz val="8"/>
        <rFont val="Trebuchet MS"/>
        <family val="2"/>
      </rPr>
      <t>60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Anticipazioni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finanziarie</t>
    </r>
  </si>
  <si>
    <r>
      <rPr>
        <b/>
        <sz val="8"/>
        <rFont val="Trebuchet MS"/>
        <family val="2"/>
      </rPr>
      <t>Totali</t>
    </r>
  </si>
  <si>
    <r>
      <rPr>
        <b/>
        <sz val="8"/>
        <rFont val="Trebuchet MS"/>
        <family val="2"/>
      </rPr>
      <t>St.</t>
    </r>
    <r>
      <rPr>
        <b/>
        <sz val="8"/>
        <rFont val="Times New Roman"/>
        <family val="1"/>
      </rPr>
      <t xml:space="preserve"> </t>
    </r>
    <r>
      <rPr>
        <b/>
        <sz val="8"/>
        <rFont val="Trebuchet MS"/>
        <family val="2"/>
      </rPr>
      <t>definitivi</t>
    </r>
    <r>
      <rPr>
        <b/>
        <sz val="10"/>
        <color rgb="FF000000"/>
        <rFont val="Times New Roman"/>
        <family val="1"/>
      </rPr>
      <t xml:space="preserve"> (euro)</t>
    </r>
  </si>
  <si>
    <t>Fonte: Relazione al rendiconto di gestione. Comune di Cisternino. 2018</t>
  </si>
  <si>
    <t>Programmi di spesa dell'amministrazione comunale Cistranese (2018)</t>
  </si>
  <si>
    <t>Tasso occupazione pop attiva 15-64 (2017)</t>
  </si>
  <si>
    <t>&lt;1</t>
  </si>
  <si>
    <t>3-5</t>
  </si>
  <si>
    <t>20-30</t>
  </si>
  <si>
    <t>30-50</t>
  </si>
  <si>
    <t>50-100</t>
  </si>
  <si>
    <t>1-2</t>
  </si>
  <si>
    <t>2-3</t>
  </si>
  <si>
    <t>5-10</t>
  </si>
  <si>
    <t>10-20</t>
  </si>
  <si>
    <t>Classe SAU (Ha)</t>
  </si>
  <si>
    <t>SAU</t>
  </si>
  <si>
    <t>Seminativi</t>
  </si>
  <si>
    <t>Boschi</t>
  </si>
  <si>
    <t>Prati e pascoli</t>
  </si>
  <si>
    <t>Coltivazioni legnose</t>
  </si>
  <si>
    <t>Vite</t>
  </si>
  <si>
    <t>Olio</t>
  </si>
  <si>
    <t>Altro</t>
  </si>
  <si>
    <t>Classe di utilizzo</t>
  </si>
  <si>
    <t>Ha</t>
  </si>
  <si>
    <t>Superficie agricola utilizzata (SAU) dalle aziende agricole</t>
  </si>
  <si>
    <t>per classi di dimensione dei terreni.</t>
  </si>
  <si>
    <t>secondo l'utlizzo dei terreni.</t>
  </si>
  <si>
    <t>Superficie aziendale agricola</t>
  </si>
  <si>
    <t>Zootecnia</t>
  </si>
  <si>
    <t>Classe</t>
  </si>
  <si>
    <t>Bovini</t>
  </si>
  <si>
    <t>Ovini - Caprini</t>
  </si>
  <si>
    <t>Equini</t>
  </si>
  <si>
    <t>Suini</t>
  </si>
  <si>
    <t>Capi</t>
  </si>
  <si>
    <t>Allevamenti</t>
  </si>
  <si>
    <t>Capi per allevamento</t>
  </si>
  <si>
    <t>Fonte: GAL Valle d'Itria. 2017</t>
  </si>
  <si>
    <t>0 - 10000</t>
  </si>
  <si>
    <t>10000 - 15000</t>
  </si>
  <si>
    <t>15000 - 26000</t>
  </si>
  <si>
    <t>26000 - 55000</t>
  </si>
  <si>
    <t>55000 - 75000</t>
  </si>
  <si>
    <t>75000 - 120000</t>
  </si>
  <si>
    <t>120000+</t>
  </si>
  <si>
    <t>Classe di reddito</t>
  </si>
  <si>
    <t>Frequenza</t>
  </si>
  <si>
    <t>Reddito complessivo</t>
  </si>
  <si>
    <t>Reddito medio</t>
  </si>
  <si>
    <t>Lavoro dipendente</t>
  </si>
  <si>
    <t>Pensione</t>
  </si>
  <si>
    <t>Lavoro autonomo</t>
  </si>
  <si>
    <t>Numero contribuenti (2018)</t>
  </si>
  <si>
    <t>Classi di reddito</t>
  </si>
  <si>
    <t>Reddito totale</t>
  </si>
  <si>
    <t>Depositi</t>
  </si>
  <si>
    <t>Impieghi</t>
  </si>
  <si>
    <t>Totali</t>
  </si>
  <si>
    <t>Pro-capite</t>
  </si>
  <si>
    <t>Servizi bancari</t>
  </si>
  <si>
    <t>Valori percentuali</t>
  </si>
  <si>
    <t>Redditi IRPEF 2019. Anno d'imposta 2018</t>
  </si>
  <si>
    <t>Fonte: IPRES, 2019</t>
  </si>
  <si>
    <t>Plessi</t>
  </si>
  <si>
    <t>Sezioni</t>
  </si>
  <si>
    <t>Alunni</t>
  </si>
  <si>
    <t>Scuole dell'infanzia</t>
  </si>
  <si>
    <t>Scuole primarie</t>
  </si>
  <si>
    <t>Scuole medie</t>
  </si>
  <si>
    <t>Scuole superiori</t>
  </si>
  <si>
    <t>Servizio mensa</t>
  </si>
  <si>
    <t>Servizio trasporto</t>
  </si>
  <si>
    <t>Totale contributi</t>
  </si>
  <si>
    <t>Contributi assegnati al comune per i servizi legati all'istruzione</t>
  </si>
  <si>
    <t>Totale abitanti iscritti a corsi universitari, per anno e area disciplinare</t>
  </si>
  <si>
    <t xml:space="preserve"> scientifico</t>
  </si>
  <si>
    <t xml:space="preserve"> chimico-farmaceutico</t>
  </si>
  <si>
    <t xml:space="preserve"> geo-biologico</t>
  </si>
  <si>
    <t xml:space="preserve"> medico</t>
  </si>
  <si>
    <t xml:space="preserve"> ingegneria</t>
  </si>
  <si>
    <t xml:space="preserve"> architettura</t>
  </si>
  <si>
    <t xml:space="preserve"> agrario</t>
  </si>
  <si>
    <t xml:space="preserve"> economico-statistico</t>
  </si>
  <si>
    <t xml:space="preserve"> politico-sociale</t>
  </si>
  <si>
    <t xml:space="preserve"> giuridico</t>
  </si>
  <si>
    <t xml:space="preserve"> letterario</t>
  </si>
  <si>
    <t xml:space="preserve"> linguistico</t>
  </si>
  <si>
    <t xml:space="preserve"> insegnamento</t>
  </si>
  <si>
    <t xml:space="preserve"> psicologico</t>
  </si>
  <si>
    <t xml:space="preserve"> difesa e sicurezza</t>
  </si>
  <si>
    <t>9-14</t>
  </si>
  <si>
    <t>San michele</t>
  </si>
  <si>
    <t>Liceo delle Scienze Umane</t>
  </si>
  <si>
    <t>Liceo scientifico opz. Scienze Applicate</t>
  </si>
  <si>
    <t>Liceo Linguistico</t>
  </si>
  <si>
    <t>Locorotondo</t>
  </si>
  <si>
    <t>Ostuni</t>
  </si>
  <si>
    <t>Ceglie Messapica</t>
  </si>
  <si>
    <t>Fasano</t>
  </si>
  <si>
    <t>Carovigno</t>
  </si>
  <si>
    <t>San Vito dei Normanni</t>
  </si>
  <si>
    <t>Martina Franca</t>
  </si>
  <si>
    <t>Comune provenienza</t>
  </si>
  <si>
    <t>Liceo  Economico Sociale</t>
  </si>
  <si>
    <t>economico-statistico</t>
  </si>
  <si>
    <t>Scuole presenti sul territorio comunale e numero di iscritti</t>
  </si>
  <si>
    <t>Servizi istituzionali</t>
  </si>
  <si>
    <t>Trasporti</t>
  </si>
  <si>
    <t>Diritti sociali</t>
  </si>
  <si>
    <t>Ordine pubblico</t>
  </si>
  <si>
    <r>
      <rPr>
        <sz val="8"/>
        <rFont val="Trebuchet MS"/>
        <family val="2"/>
      </rPr>
      <t>Anticipazioni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finanziarie</t>
    </r>
    <r>
      <rPr>
        <sz val="8"/>
        <rFont val="Times New Roman"/>
        <family val="2"/>
        <charset val="204"/>
      </rPr>
      <t xml:space="preserve"> 500,000€</t>
    </r>
  </si>
  <si>
    <r>
      <rPr>
        <sz val="8"/>
        <rFont val="Trebuchet MS"/>
        <family val="2"/>
      </rPr>
      <t>Fondi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accantonamenti</t>
    </r>
    <r>
      <rPr>
        <sz val="8"/>
        <rFont val="Times New Roman"/>
        <family val="2"/>
        <charset val="204"/>
      </rPr>
      <t xml:space="preserve"> 479,827€</t>
    </r>
  </si>
  <si>
    <r>
      <rPr>
        <sz val="8"/>
        <rFont val="Trebuchet MS"/>
        <family val="2"/>
      </rPr>
      <t>Sport e Politiche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giovanili</t>
    </r>
    <r>
      <rPr>
        <sz val="8"/>
        <rFont val="Times New Roman"/>
        <family val="2"/>
        <charset val="204"/>
      </rPr>
      <t xml:space="preserve"> 344,542€</t>
    </r>
  </si>
  <si>
    <t>Edilizia 308,283€</t>
  </si>
  <si>
    <r>
      <rPr>
        <sz val="8"/>
        <rFont val="Trebuchet MS"/>
        <family val="2"/>
      </rPr>
      <t>Beni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attività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culturali</t>
    </r>
    <r>
      <rPr>
        <sz val="8"/>
        <rFont val="Times New Roman"/>
        <family val="2"/>
        <charset val="204"/>
      </rPr>
      <t xml:space="preserve"> 282,286€</t>
    </r>
  </si>
  <si>
    <r>
      <rPr>
        <sz val="8"/>
        <rFont val="Trebuchet MS"/>
        <family val="2"/>
      </rPr>
      <t>Debito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pubblico</t>
    </r>
    <r>
      <rPr>
        <sz val="8"/>
        <rFont val="Times New Roman"/>
        <family val="2"/>
        <charset val="204"/>
      </rPr>
      <t xml:space="preserve"> 133,976€</t>
    </r>
  </si>
  <si>
    <t>Turismo 132,452€</t>
  </si>
  <si>
    <r>
      <rPr>
        <sz val="8"/>
        <rFont val="Trebuchet MS"/>
        <family val="2"/>
      </rPr>
      <t>Sviluppo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economico</t>
    </r>
    <r>
      <rPr>
        <sz val="8"/>
        <rFont val="Times New Roman"/>
        <family val="2"/>
        <charset val="204"/>
      </rPr>
      <t xml:space="preserve"> 102,349€</t>
    </r>
  </si>
  <si>
    <r>
      <rPr>
        <sz val="8"/>
        <rFont val="Trebuchet MS"/>
        <family val="2"/>
      </rPr>
      <t>Soccorso</t>
    </r>
    <r>
      <rPr>
        <sz val="8"/>
        <rFont val="Times New Roman"/>
        <family val="1"/>
      </rPr>
      <t xml:space="preserve"> </t>
    </r>
    <r>
      <rPr>
        <sz val="8"/>
        <rFont val="Trebuchet MS"/>
        <family val="2"/>
      </rPr>
      <t>civile</t>
    </r>
    <r>
      <rPr>
        <sz val="8"/>
        <rFont val="Times New Roman"/>
        <family val="2"/>
        <charset val="204"/>
      </rPr>
      <t xml:space="preserve"> 11,924€</t>
    </r>
  </si>
  <si>
    <t>Cumulo iscritti al Liceo Punzi - A partire da a.s. 18/19</t>
  </si>
  <si>
    <t>Ambiente e sostenibilità</t>
  </si>
  <si>
    <t>ingegneria</t>
  </si>
  <si>
    <t>Mese</t>
  </si>
  <si>
    <t>Presenze per notte - alberghiero</t>
  </si>
  <si>
    <t>Capacità alberghiera</t>
  </si>
  <si>
    <t>Presenze per notte - extra alberghiero</t>
  </si>
  <si>
    <t>Capacità extra alberghiera</t>
  </si>
  <si>
    <t>Presenze per notte totali</t>
  </si>
  <si>
    <t>Capacità 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</si>
  <si>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</si>
  <si>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</si>
  <si>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</si>
  <si>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</si>
  <si>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</si>
  <si>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</si>
  <si>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</si>
  <si>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</si>
  <si>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</si>
  <si>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</si>
  <si>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</si>
  <si>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</si>
  <si>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Mese 2019</t>
  </si>
  <si>
    <t>Tasso di crescita annuale</t>
  </si>
  <si>
    <t>Provenienza</t>
  </si>
  <si>
    <t>Stato</t>
  </si>
  <si>
    <t>Arrivi</t>
  </si>
  <si>
    <t>Presenze</t>
  </si>
  <si>
    <t>Soggiorno</t>
  </si>
  <si>
    <t>Svizzera (incluso Liechtenstein)</t>
  </si>
  <si>
    <t>Alberghiero</t>
  </si>
  <si>
    <t>Stati Uniti d'America</t>
  </si>
  <si>
    <t>PIEMONTE</t>
  </si>
  <si>
    <t>LOMBARDIA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</si>
  <si>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</si>
  <si>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</si>
  <si>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</si>
  <si>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</si>
  <si>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</si>
  <si>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</si>
  <si>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</si>
  <si>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</si>
  <si>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</si>
  <si>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</si>
  <si>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</si>
  <si>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</si>
  <si>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</si>
  <si>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</si>
  <si>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</si>
  <si>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TRENTO</t>
  </si>
  <si>
    <t>Francia</t>
  </si>
  <si>
    <t>Paesi Bassi</t>
  </si>
  <si>
    <t>Spagna</t>
  </si>
  <si>
    <t>Belgio</t>
  </si>
  <si>
    <t>Altri Paesi Europei</t>
  </si>
  <si>
    <t>Germania</t>
  </si>
  <si>
    <t>Regno Unito</t>
  </si>
  <si>
    <t>Irlanda</t>
  </si>
  <si>
    <t>Danimarca</t>
  </si>
  <si>
    <t>Altri Paesi dell'Africa</t>
  </si>
  <si>
    <t>Brasile</t>
  </si>
  <si>
    <t>SARDEGNA</t>
  </si>
  <si>
    <t>Norvegia</t>
  </si>
  <si>
    <t>Svezia</t>
  </si>
  <si>
    <t>Austria</t>
  </si>
  <si>
    <t>Estonia</t>
  </si>
  <si>
    <t>Polonia</t>
  </si>
  <si>
    <t>Romania</t>
  </si>
  <si>
    <t>Bulgaria</t>
  </si>
  <si>
    <t>Ucraina</t>
  </si>
  <si>
    <t>Russia</t>
  </si>
  <si>
    <t>Slovenia</t>
  </si>
  <si>
    <t>Croazia</t>
  </si>
  <si>
    <t>Canada</t>
  </si>
  <si>
    <t>Altri Paesi Centro - Sud America</t>
  </si>
  <si>
    <t>Cipro</t>
  </si>
  <si>
    <t>Giappone</t>
  </si>
  <si>
    <t>Altri Paesi dell'Asia</t>
  </si>
  <si>
    <t>Australia</t>
  </si>
  <si>
    <t>Nuova Zelanda</t>
  </si>
  <si>
    <t>BOLZANO - BOZEN</t>
  </si>
  <si>
    <t>Grecia</t>
  </si>
  <si>
    <t>Portogallo</t>
  </si>
  <si>
    <t>Lussemburgo</t>
  </si>
  <si>
    <t>Turchia</t>
  </si>
  <si>
    <t>Messico</t>
  </si>
  <si>
    <t>Argentina</t>
  </si>
  <si>
    <t>Cina</t>
  </si>
  <si>
    <t>Altri Paesi Asia Occidentale</t>
  </si>
  <si>
    <t>Ungheria</t>
  </si>
  <si>
    <t>India</t>
  </si>
  <si>
    <t>Lituania</t>
  </si>
  <si>
    <t>Israele</t>
  </si>
  <si>
    <t>Malta</t>
  </si>
  <si>
    <t>Extra-alberghiero</t>
  </si>
  <si>
    <t>VALLE D'AOSTA</t>
  </si>
  <si>
    <t>Repubblica Ceca</t>
  </si>
  <si>
    <t>Sud Africa</t>
  </si>
  <si>
    <t>Lettonia</t>
  </si>
  <si>
    <t>Finlandia</t>
  </si>
  <si>
    <t>Corea del Sud</t>
  </si>
  <si>
    <t>Altri Paesi Africa Mediterranea</t>
  </si>
  <si>
    <t>Egitto</t>
  </si>
  <si>
    <t>Islanda</t>
  </si>
  <si>
    <t>Slovacchia</t>
  </si>
  <si>
    <t>Estero</t>
  </si>
  <si>
    <t>Italia</t>
  </si>
  <si>
    <t>(Tutto)</t>
  </si>
  <si>
    <t>Totale complessivo</t>
  </si>
  <si>
    <t>Somma di Arrivi</t>
  </si>
  <si>
    <t>Periodo</t>
  </si>
  <si>
    <t>Italiani</t>
  </si>
  <si>
    <t>Stranieri</t>
  </si>
  <si>
    <t>Numero esercizi</t>
  </si>
  <si>
    <t>Posti letto</t>
  </si>
  <si>
    <t>Alberghi 4 stelle</t>
  </si>
  <si>
    <t>Alberghi 3 stelle</t>
  </si>
  <si>
    <t>Affittacamere</t>
  </si>
  <si>
    <t>Alloggi agrituristici</t>
  </si>
  <si>
    <t>Bed &amp; breakfast</t>
  </si>
  <si>
    <t>Case e appartamenti vacanza</t>
  </si>
  <si>
    <t>% capitale</t>
  </si>
  <si>
    <t>% corrente</t>
  </si>
  <si>
    <t>Provenienza dei cittadini di origine straniera</t>
  </si>
  <si>
    <t>STATO</t>
  </si>
  <si>
    <t>AREA</t>
  </si>
  <si>
    <t>Albania</t>
  </si>
  <si>
    <t>Europa centro orientale</t>
  </si>
  <si>
    <t>40,19%</t>
  </si>
  <si>
    <t>Unione Europea</t>
  </si>
  <si>
    <t>13,71%</t>
  </si>
  <si>
    <t>5,30%</t>
  </si>
  <si>
    <t>1,87%</t>
  </si>
  <si>
    <t>1,56%</t>
  </si>
  <si>
    <t>1,25%</t>
  </si>
  <si>
    <t>Federazione Russa</t>
  </si>
  <si>
    <t>0,93%</t>
  </si>
  <si>
    <t>Svizzera</t>
  </si>
  <si>
    <t>Altri paesi europei</t>
  </si>
  <si>
    <t>0,31%</t>
  </si>
  <si>
    <t>Repubblica di Serbia</t>
  </si>
  <si>
    <t>Macedonia del Nord</t>
  </si>
  <si>
    <t>Repubblica Popolare Cinese</t>
  </si>
  <si>
    <t>Asia orientale</t>
  </si>
  <si>
    <t>18,38%</t>
  </si>
  <si>
    <t>Georgia</t>
  </si>
  <si>
    <t>Asia occidentale</t>
  </si>
  <si>
    <t>Asia centro meridionale</t>
  </si>
  <si>
    <t>America centro meridionale</t>
  </si>
  <si>
    <t>Venezuela</t>
  </si>
  <si>
    <t>America settentrionale</t>
  </si>
  <si>
    <t>Repubblica del Congo</t>
  </si>
  <si>
    <t>Africa centro meridionale</t>
  </si>
  <si>
    <t>0,62%</t>
  </si>
  <si>
    <t>Repubblica democratica del Congo (ex Zaire)</t>
  </si>
  <si>
    <t>Senegal</t>
  </si>
  <si>
    <t>Africa occidentale</t>
  </si>
  <si>
    <t>Angola</t>
  </si>
  <si>
    <t>Capo Verde</t>
  </si>
  <si>
    <t>Etiopia</t>
  </si>
  <si>
    <t>Africa orientale</t>
  </si>
  <si>
    <t>Marocco</t>
  </si>
  <si>
    <t>Africa settentrionale</t>
  </si>
  <si>
    <t>Nigeria</t>
  </si>
  <si>
    <t>sportivo</t>
  </si>
  <si>
    <t>farmaceutico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</si>
</sst>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* #,##0.00\ [$€-410]_-;\-* #,##0.00\ [$€-410]_-;_-* &quot;-&quot;??\ [$€-410]_-;_-@_-"/>
    <numFmt numFmtId="167" formatCode="_-* #,##0\ [$€-410]_-;\-* #,##0\ [$€-410]_-;_-* &quot;-&quot;??\ [$€-410]_-;_-@_-"/>
    <numFmt numFmtId="168" formatCode="_-* #,##0\ &quot;€&quot;_-;\-* #,##0\ &quot;€&quot;_-;_-* &quot;-&quot;??\ &quot;€&quot;_-;_-@_-"/>
    <numFmt numFmtId="169" formatCode="_-* #,##0.00\ _€_-;\-* #,##0.00\ _€_-;_-* &quot;-&quot;??\ _€_-;_-@_-"/>
  </numFmts>
  <fonts count="4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9"/>
      <color rgb="FF333333"/>
      <name val="Inherit"/>
    </font>
    <font>
      <b/>
      <sz val="9"/>
      <color rgb="FF333333"/>
      <name val="Arial"/>
      <family val="2"/>
    </font>
    <font>
      <sz val="9"/>
      <color rgb="FF333333"/>
      <name val="Arial"/>
      <family val="2"/>
    </font>
    <font>
      <sz val="9"/>
      <color rgb="FF00AA00"/>
      <name val="Arial"/>
      <family val="2"/>
    </font>
    <font>
      <sz val="9"/>
      <color rgb="FFAA0000"/>
      <name val="Arial"/>
      <family val="2"/>
    </font>
    <font>
      <sz val="9"/>
      <color rgb="FF333333"/>
      <name val="Inherit"/>
    </font>
    <font>
      <b/>
      <sz val="9"/>
      <color theme="1"/>
      <name val="Calibri"/>
      <family val="2"/>
      <scheme val="minor"/>
    </font>
    <font>
      <b/>
      <i/>
      <sz val="9"/>
      <color rgb="FF333333"/>
      <name val="Inherit"/>
    </font>
    <font>
      <sz val="8"/>
      <name val="Arial"/>
      <family val="2"/>
    </font>
    <font>
      <b/>
      <sz val="8"/>
      <name val="Verdana"/>
      <family val="2"/>
    </font>
    <font>
      <u/>
      <sz val="8"/>
      <name val="Verdana"/>
      <family val="2"/>
    </font>
    <font>
      <sz val="8"/>
      <name val="Verdana"/>
      <family val="2"/>
    </font>
    <font>
      <b/>
      <u/>
      <sz val="9"/>
      <color rgb="FF000080"/>
      <name val="Verdana"/>
      <family val="2"/>
    </font>
    <font>
      <b/>
      <u/>
      <sz val="8"/>
      <color rgb="FFFFFFFF"/>
      <name val="Verdana"/>
      <family val="2"/>
    </font>
    <font>
      <sz val="8"/>
      <color rgb="FFFFFFFF"/>
      <name val="Verdana"/>
      <family val="2"/>
    </font>
    <font>
      <b/>
      <sz val="8"/>
      <color rgb="FFFFFFFF"/>
      <name val="Verdana"/>
      <family val="2"/>
    </font>
    <font>
      <b/>
      <sz val="9"/>
      <color rgb="FFFF0000"/>
      <name val="Courier New"/>
      <family val="3"/>
    </font>
    <font>
      <sz val="10"/>
      <color rgb="FF000000"/>
      <name val="Times New Roman"/>
      <family val="1"/>
    </font>
    <font>
      <b/>
      <sz val="8"/>
      <name val="Trebuchet MS"/>
      <family val="2"/>
    </font>
    <font>
      <sz val="8"/>
      <color rgb="FF000000"/>
      <name val="Trebuchet MS"/>
      <family val="2"/>
    </font>
    <font>
      <b/>
      <sz val="8"/>
      <color rgb="FF000000"/>
      <name val="Trebuchet MS"/>
      <family val="2"/>
    </font>
    <font>
      <sz val="8"/>
      <name val="Trebuchet MS"/>
      <family val="2"/>
    </font>
    <font>
      <sz val="8"/>
      <name val="Times New Roman"/>
      <family val="1"/>
    </font>
    <font>
      <b/>
      <sz val="14"/>
      <color theme="1"/>
      <name val="Calibri"/>
      <family val="2"/>
      <scheme val="minor"/>
    </font>
    <font>
      <b/>
      <sz val="10"/>
      <color rgb="FF000000"/>
      <name val="Times New Roman"/>
      <family val="2"/>
      <charset val="204"/>
    </font>
    <font>
      <b/>
      <sz val="8"/>
      <name val="Times New Roman"/>
      <family val="1"/>
    </font>
    <font>
      <b/>
      <sz val="10"/>
      <color rgb="FF000000"/>
      <name val="Times New Roman"/>
      <family val="1"/>
    </font>
    <font>
      <b/>
      <sz val="9"/>
      <color rgb="FF333333"/>
      <name val="Inherit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8"/>
      <name val="Times New Roman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333333"/>
      <name val="Inherit"/>
    </font>
    <font>
      <sz val="11"/>
      <name val="Calibri"/>
      <family val="2"/>
      <scheme val="minor"/>
    </font>
    <font>
      <i/>
      <sz val="10"/>
      <color rgb="FF333333"/>
      <name val="Arial"/>
      <family val="2"/>
    </font>
    <font>
      <sz val="10"/>
      <color rgb="FF33333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2973BD"/>
        <bgColor rgb="FF000000"/>
      </patternFill>
    </fill>
    <fill>
      <patternFill patternType="solid">
        <fgColor rgb="FF00A1E3"/>
        <bgColor rgb="FF000000"/>
      </patternFill>
    </fill>
    <fill>
      <patternFill patternType="solid">
        <fgColor rgb="FFC4D8ED"/>
        <bgColor rgb="FF000000"/>
      </patternFill>
    </fill>
    <fill>
      <patternFill patternType="solid">
        <fgColor rgb="FFF0F8FF"/>
        <bgColor rgb="FF000000"/>
      </patternFill>
    </fill>
    <fill>
      <patternFill patternType="solid">
        <fgColor theme="2"/>
        <bgColor theme="4" tint="0.79998168889431442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CCCCCC"/>
      </bottom>
      <diagonal/>
    </border>
    <border>
      <left/>
      <right style="medium">
        <color indexed="64"/>
      </right>
      <top style="thin">
        <color rgb="FFB2B2B2"/>
      </top>
      <bottom style="thin">
        <color rgb="FFCCCCCC"/>
      </bottom>
      <diagonal/>
    </border>
    <border>
      <left style="medium">
        <color indexed="64"/>
      </left>
      <right/>
      <top style="thin">
        <color rgb="FFCCCCCC"/>
      </top>
      <bottom style="thin">
        <color rgb="FFCCCCCC"/>
      </bottom>
      <diagonal/>
    </border>
    <border>
      <left/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thin">
        <color rgb="FFCCCCCC"/>
      </top>
      <bottom style="medium">
        <color indexed="64"/>
      </bottom>
      <diagonal/>
    </border>
    <border>
      <left/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rgb="FFB2B2B2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7" fillId="0" borderId="0"/>
    <xf numFmtId="0" fontId="43" fillId="0" borderId="0" applyNumberFormat="0" applyFill="0" applyBorder="0" applyAlignment="0" applyProtection="0"/>
  </cellStyleXfs>
  <cellXfs count="280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0" xfId="0" applyBorder="1"/>
    <xf numFmtId="0" fontId="0" fillId="2" borderId="2" xfId="0" applyFill="1" applyBorder="1"/>
    <xf numFmtId="0" fontId="0" fillId="0" borderId="2" xfId="0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8" xfId="0" applyBorder="1"/>
    <xf numFmtId="0" fontId="0" fillId="0" borderId="6" xfId="0" applyBorder="1"/>
    <xf numFmtId="164" fontId="0" fillId="0" borderId="0" xfId="0" applyNumberFormat="1"/>
    <xf numFmtId="0" fontId="1" fillId="2" borderId="5" xfId="0" applyFont="1" applyFill="1" applyBorder="1"/>
    <xf numFmtId="0" fontId="1" fillId="2" borderId="3" xfId="0" applyFont="1" applyFill="1" applyBorder="1"/>
    <xf numFmtId="0" fontId="0" fillId="0" borderId="0" xfId="0" applyAlignment="1">
      <alignment wrapText="1"/>
    </xf>
    <xf numFmtId="0" fontId="3" fillId="0" borderId="0" xfId="0" applyFont="1"/>
    <xf numFmtId="0" fontId="0" fillId="2" borderId="2" xfId="0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 wrapText="1"/>
    </xf>
    <xf numFmtId="1" fontId="6" fillId="0" borderId="9" xfId="0" applyNumberFormat="1" applyFont="1" applyBorder="1" applyAlignment="1">
      <alignment horizontal="right" vertical="top" shrinkToFit="1"/>
    </xf>
    <xf numFmtId="1" fontId="7" fillId="0" borderId="9" xfId="0" applyNumberFormat="1" applyFont="1" applyBorder="1" applyAlignment="1">
      <alignment horizontal="right" vertical="top" shrinkToFit="1"/>
    </xf>
    <xf numFmtId="0" fontId="4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1" fillId="0" borderId="0" xfId="0" applyFont="1"/>
    <xf numFmtId="0" fontId="0" fillId="0" borderId="17" xfId="0" applyBorder="1"/>
    <xf numFmtId="0" fontId="15" fillId="4" borderId="1" xfId="0" applyFont="1" applyFill="1" applyBorder="1" applyAlignment="1">
      <alignment horizontal="center" vertical="top"/>
    </xf>
    <xf numFmtId="0" fontId="15" fillId="4" borderId="0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right" vertical="top" wrapText="1"/>
    </xf>
    <xf numFmtId="0" fontId="12" fillId="3" borderId="0" xfId="0" applyFont="1" applyFill="1" applyBorder="1" applyAlignment="1">
      <alignment horizontal="right" vertical="top" wrapText="1"/>
    </xf>
    <xf numFmtId="0" fontId="15" fillId="4" borderId="2" xfId="0" applyFont="1" applyFill="1" applyBorder="1" applyAlignment="1">
      <alignment horizontal="center" vertical="top"/>
    </xf>
    <xf numFmtId="9" fontId="0" fillId="0" borderId="2" xfId="1" applyFont="1" applyBorder="1"/>
    <xf numFmtId="0" fontId="13" fillId="3" borderId="0" xfId="0" applyFont="1" applyFill="1" applyBorder="1" applyAlignment="1">
      <alignment horizontal="right" vertical="top" wrapText="1"/>
    </xf>
    <xf numFmtId="0" fontId="14" fillId="3" borderId="0" xfId="0" applyFont="1" applyFill="1" applyBorder="1" applyAlignment="1">
      <alignment horizontal="right" vertical="top" wrapText="1"/>
    </xf>
    <xf numFmtId="0" fontId="12" fillId="3" borderId="4" xfId="0" applyFont="1" applyFill="1" applyBorder="1" applyAlignment="1">
      <alignment horizontal="right" vertical="top" wrapText="1"/>
    </xf>
    <xf numFmtId="0" fontId="12" fillId="3" borderId="3" xfId="0" applyFont="1" applyFill="1" applyBorder="1" applyAlignment="1">
      <alignment horizontal="right" vertical="top" wrapText="1"/>
    </xf>
    <xf numFmtId="0" fontId="0" fillId="0" borderId="3" xfId="0" applyBorder="1"/>
    <xf numFmtId="9" fontId="0" fillId="0" borderId="5" xfId="1" applyFont="1" applyBorder="1"/>
    <xf numFmtId="0" fontId="13" fillId="3" borderId="3" xfId="0" applyFont="1" applyFill="1" applyBorder="1" applyAlignment="1">
      <alignment horizontal="right" vertical="top" wrapText="1"/>
    </xf>
    <xf numFmtId="0" fontId="12" fillId="3" borderId="7" xfId="0" applyFont="1" applyFill="1" applyBorder="1" applyAlignment="1">
      <alignment horizontal="right" vertical="top" wrapText="1"/>
    </xf>
    <xf numFmtId="0" fontId="12" fillId="3" borderId="6" xfId="0" applyFont="1" applyFill="1" applyBorder="1" applyAlignment="1">
      <alignment horizontal="right" vertical="top" wrapText="1"/>
    </xf>
    <xf numFmtId="9" fontId="0" fillId="0" borderId="8" xfId="1" applyFont="1" applyBorder="1"/>
    <xf numFmtId="0" fontId="13" fillId="3" borderId="6" xfId="0" applyFont="1" applyFill="1" applyBorder="1" applyAlignment="1">
      <alignment horizontal="right" vertical="top" wrapText="1"/>
    </xf>
    <xf numFmtId="0" fontId="15" fillId="4" borderId="17" xfId="0" applyFont="1" applyFill="1" applyBorder="1" applyAlignment="1">
      <alignment horizontal="center" vertical="top"/>
    </xf>
    <xf numFmtId="0" fontId="11" fillId="3" borderId="26" xfId="0" applyFont="1" applyFill="1" applyBorder="1" applyAlignment="1">
      <alignment horizontal="center" vertical="top" wrapText="1"/>
    </xf>
    <xf numFmtId="0" fontId="13" fillId="3" borderId="27" xfId="0" applyFont="1" applyFill="1" applyBorder="1" applyAlignment="1">
      <alignment horizontal="right" vertical="top" wrapText="1"/>
    </xf>
    <xf numFmtId="0" fontId="11" fillId="3" borderId="25" xfId="0" applyFont="1" applyFill="1" applyBorder="1" applyAlignment="1">
      <alignment horizontal="center" vertical="top" wrapText="1"/>
    </xf>
    <xf numFmtId="0" fontId="13" fillId="3" borderId="17" xfId="0" applyFont="1" applyFill="1" applyBorder="1" applyAlignment="1">
      <alignment horizontal="right" vertical="top" wrapText="1"/>
    </xf>
    <xf numFmtId="0" fontId="14" fillId="3" borderId="17" xfId="0" applyFont="1" applyFill="1" applyBorder="1" applyAlignment="1">
      <alignment horizontal="right" vertical="top" wrapText="1"/>
    </xf>
    <xf numFmtId="0" fontId="12" fillId="3" borderId="17" xfId="0" applyFont="1" applyFill="1" applyBorder="1" applyAlignment="1">
      <alignment horizontal="right" vertical="top" wrapText="1"/>
    </xf>
    <xf numFmtId="0" fontId="11" fillId="3" borderId="28" xfId="0" applyFont="1" applyFill="1" applyBorder="1" applyAlignment="1">
      <alignment horizontal="center" vertical="top" wrapText="1"/>
    </xf>
    <xf numFmtId="0" fontId="13" fillId="3" borderId="29" xfId="0" applyFont="1" applyFill="1" applyBorder="1" applyAlignment="1">
      <alignment horizontal="right" vertical="top" wrapText="1"/>
    </xf>
    <xf numFmtId="0" fontId="1" fillId="0" borderId="30" xfId="0" applyFont="1" applyBorder="1"/>
    <xf numFmtId="164" fontId="0" fillId="0" borderId="31" xfId="0" applyNumberFormat="1" applyBorder="1"/>
    <xf numFmtId="164" fontId="0" fillId="0" borderId="19" xfId="0" applyNumberFormat="1" applyBorder="1"/>
    <xf numFmtId="9" fontId="0" fillId="0" borderId="32" xfId="1" applyFont="1" applyBorder="1"/>
    <xf numFmtId="164" fontId="0" fillId="0" borderId="20" xfId="0" applyNumberFormat="1" applyBorder="1"/>
    <xf numFmtId="0" fontId="11" fillId="4" borderId="8" xfId="0" applyFont="1" applyFill="1" applyBorder="1" applyAlignment="1">
      <alignment horizontal="right" vertical="top" wrapText="1"/>
    </xf>
    <xf numFmtId="0" fontId="11" fillId="4" borderId="6" xfId="0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0" fontId="17" fillId="4" borderId="13" xfId="0" applyFont="1" applyFill="1" applyBorder="1" applyAlignment="1">
      <alignment horizontal="center" vertical="top" wrapText="1"/>
    </xf>
    <xf numFmtId="0" fontId="17" fillId="4" borderId="14" xfId="0" applyFont="1" applyFill="1" applyBorder="1" applyAlignment="1">
      <alignment horizontal="center" vertical="top" wrapText="1"/>
    </xf>
    <xf numFmtId="0" fontId="17" fillId="4" borderId="35" xfId="0" applyFont="1" applyFill="1" applyBorder="1" applyAlignment="1">
      <alignment horizontal="center" vertical="top" wrapText="1"/>
    </xf>
    <xf numFmtId="0" fontId="10" fillId="4" borderId="15" xfId="0" applyFont="1" applyFill="1" applyBorder="1" applyAlignment="1">
      <alignment horizontal="center" vertical="top" wrapText="1"/>
    </xf>
    <xf numFmtId="0" fontId="11" fillId="3" borderId="16" xfId="0" applyFont="1" applyFill="1" applyBorder="1" applyAlignment="1">
      <alignment horizontal="center" vertical="top" wrapText="1"/>
    </xf>
    <xf numFmtId="0" fontId="11" fillId="3" borderId="0" xfId="0" applyFont="1" applyFill="1" applyBorder="1" applyAlignment="1">
      <alignment horizontal="right" vertical="top" wrapText="1"/>
    </xf>
    <xf numFmtId="49" fontId="11" fillId="3" borderId="16" xfId="0" applyNumberFormat="1" applyFont="1" applyFill="1" applyBorder="1" applyAlignment="1">
      <alignment horizontal="center" vertical="top" wrapText="1"/>
    </xf>
    <xf numFmtId="0" fontId="11" fillId="4" borderId="36" xfId="0" applyFont="1" applyFill="1" applyBorder="1" applyAlignment="1">
      <alignment horizontal="right" vertical="top" wrapText="1"/>
    </xf>
    <xf numFmtId="0" fontId="12" fillId="4" borderId="27" xfId="0" applyFont="1" applyFill="1" applyBorder="1" applyAlignment="1">
      <alignment vertical="top" wrapText="1"/>
    </xf>
    <xf numFmtId="0" fontId="11" fillId="4" borderId="18" xfId="0" applyFont="1" applyFill="1" applyBorder="1" applyAlignment="1">
      <alignment horizontal="right" vertical="top" wrapText="1"/>
    </xf>
    <xf numFmtId="0" fontId="11" fillId="4" borderId="19" xfId="0" applyFont="1" applyFill="1" applyBorder="1" applyAlignment="1">
      <alignment horizontal="right" vertical="top" wrapText="1"/>
    </xf>
    <xf numFmtId="0" fontId="11" fillId="4" borderId="32" xfId="0" applyFont="1" applyFill="1" applyBorder="1" applyAlignment="1">
      <alignment horizontal="right" vertical="top" wrapText="1"/>
    </xf>
    <xf numFmtId="0" fontId="12" fillId="4" borderId="20" xfId="0" applyFont="1" applyFill="1" applyBorder="1" applyAlignment="1">
      <alignment vertical="top" wrapText="1"/>
    </xf>
    <xf numFmtId="0" fontId="8" fillId="0" borderId="0" xfId="0" applyFont="1"/>
    <xf numFmtId="9" fontId="0" fillId="0" borderId="0" xfId="1" applyFont="1"/>
    <xf numFmtId="0" fontId="18" fillId="0" borderId="37" xfId="0" applyFont="1" applyBorder="1" applyAlignment="1">
      <alignment horizontal="right"/>
    </xf>
    <xf numFmtId="1" fontId="18" fillId="0" borderId="37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0" fontId="22" fillId="0" borderId="37" xfId="0" applyFont="1" applyBorder="1" applyAlignment="1">
      <alignment horizontal="left" vertical="top"/>
    </xf>
    <xf numFmtId="0" fontId="24" fillId="7" borderId="37" xfId="0" applyFont="1" applyFill="1" applyBorder="1" applyAlignment="1">
      <alignment horizontal="center" vertical="top" wrapText="1"/>
    </xf>
    <xf numFmtId="0" fontId="19" fillId="8" borderId="37" xfId="0" applyFont="1" applyFill="1" applyBorder="1" applyAlignment="1">
      <alignment wrapText="1"/>
    </xf>
    <xf numFmtId="0" fontId="26" fillId="5" borderId="37" xfId="0" applyFont="1" applyFill="1" applyBorder="1" applyAlignment="1">
      <alignment horizontal="center"/>
    </xf>
    <xf numFmtId="0" fontId="20" fillId="8" borderId="37" xfId="0" applyFont="1" applyFill="1" applyBorder="1" applyAlignment="1">
      <alignment vertical="top" wrapText="1"/>
    </xf>
    <xf numFmtId="0" fontId="21" fillId="8" borderId="37" xfId="0" applyFont="1" applyFill="1" applyBorder="1" applyAlignment="1">
      <alignment vertical="top" wrapText="1"/>
    </xf>
    <xf numFmtId="0" fontId="18" fillId="9" borderId="37" xfId="0" applyFont="1" applyFill="1" applyBorder="1" applyAlignment="1">
      <alignment horizontal="right"/>
    </xf>
    <xf numFmtId="1" fontId="18" fillId="9" borderId="37" xfId="0" applyNumberFormat="1" applyFont="1" applyFill="1" applyBorder="1" applyAlignment="1">
      <alignment horizontal="right"/>
    </xf>
    <xf numFmtId="0" fontId="0" fillId="0" borderId="7" xfId="0" applyBorder="1"/>
    <xf numFmtId="1" fontId="0" fillId="0" borderId="1" xfId="0" applyNumberFormat="1" applyBorder="1"/>
    <xf numFmtId="9" fontId="0" fillId="0" borderId="1" xfId="1" applyFont="1" applyBorder="1"/>
    <xf numFmtId="1" fontId="0" fillId="0" borderId="4" xfId="0" applyNumberFormat="1" applyBorder="1"/>
    <xf numFmtId="0" fontId="1" fillId="2" borderId="24" xfId="0" applyFont="1" applyFill="1" applyBorder="1"/>
    <xf numFmtId="0" fontId="1" fillId="2" borderId="25" xfId="0" applyFont="1" applyFill="1" applyBorder="1"/>
    <xf numFmtId="0" fontId="0" fillId="0" borderId="27" xfId="0" applyBorder="1"/>
    <xf numFmtId="1" fontId="0" fillId="0" borderId="17" xfId="0" applyNumberFormat="1" applyBorder="1"/>
    <xf numFmtId="9" fontId="0" fillId="0" borderId="17" xfId="1" applyFont="1" applyBorder="1"/>
    <xf numFmtId="0" fontId="1" fillId="2" borderId="30" xfId="0" applyFont="1" applyFill="1" applyBorder="1" applyAlignment="1">
      <alignment wrapText="1"/>
    </xf>
    <xf numFmtId="1" fontId="0" fillId="0" borderId="31" xfId="0" applyNumberFormat="1" applyBorder="1"/>
    <xf numFmtId="1" fontId="0" fillId="0" borderId="20" xfId="0" applyNumberFormat="1" applyBorder="1"/>
    <xf numFmtId="0" fontId="1" fillId="2" borderId="42" xfId="0" applyFont="1" applyFill="1" applyBorder="1"/>
    <xf numFmtId="0" fontId="2" fillId="2" borderId="25" xfId="0" applyFont="1" applyFill="1" applyBorder="1" applyAlignment="1">
      <alignment wrapText="1"/>
    </xf>
    <xf numFmtId="1" fontId="0" fillId="0" borderId="0" xfId="0" applyNumberFormat="1" applyBorder="1"/>
    <xf numFmtId="0" fontId="2" fillId="2" borderId="30" xfId="0" applyFont="1" applyFill="1" applyBorder="1" applyAlignment="1">
      <alignment wrapText="1"/>
    </xf>
    <xf numFmtId="1" fontId="0" fillId="0" borderId="19" xfId="0" applyNumberFormat="1" applyBorder="1"/>
    <xf numFmtId="1" fontId="0" fillId="0" borderId="32" xfId="0" applyNumberFormat="1" applyBorder="1"/>
    <xf numFmtId="0" fontId="0" fillId="0" borderId="19" xfId="0" applyBorder="1"/>
    <xf numFmtId="0" fontId="2" fillId="2" borderId="28" xfId="0" applyFont="1" applyFill="1" applyBorder="1" applyAlignment="1">
      <alignment wrapText="1"/>
    </xf>
    <xf numFmtId="1" fontId="0" fillId="0" borderId="3" xfId="0" applyNumberFormat="1" applyBorder="1"/>
    <xf numFmtId="0" fontId="0" fillId="0" borderId="4" xfId="0" applyBorder="1"/>
    <xf numFmtId="0" fontId="2" fillId="2" borderId="26" xfId="0" applyFont="1" applyFill="1" applyBorder="1" applyAlignment="1">
      <alignment wrapText="1"/>
    </xf>
    <xf numFmtId="9" fontId="8" fillId="0" borderId="0" xfId="1" applyFont="1"/>
    <xf numFmtId="1" fontId="0" fillId="0" borderId="7" xfId="0" applyNumberFormat="1" applyBorder="1"/>
    <xf numFmtId="1" fontId="0" fillId="0" borderId="6" xfId="0" applyNumberFormat="1" applyBorder="1"/>
    <xf numFmtId="1" fontId="0" fillId="0" borderId="8" xfId="0" applyNumberFormat="1" applyBorder="1"/>
    <xf numFmtId="1" fontId="0" fillId="0" borderId="2" xfId="0" applyNumberFormat="1" applyBorder="1"/>
    <xf numFmtId="1" fontId="0" fillId="0" borderId="5" xfId="0" applyNumberFormat="1" applyBorder="1"/>
    <xf numFmtId="0" fontId="0" fillId="2" borderId="41" xfId="0" applyFill="1" applyBorder="1"/>
    <xf numFmtId="0" fontId="0" fillId="2" borderId="22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27" xfId="0" applyFill="1" applyBorder="1"/>
    <xf numFmtId="0" fontId="27" fillId="0" borderId="0" xfId="4" applyFill="1" applyBorder="1" applyAlignment="1">
      <alignment horizontal="left" vertical="top"/>
    </xf>
    <xf numFmtId="0" fontId="33" fillId="0" borderId="0" xfId="0" applyFont="1" applyAlignment="1">
      <alignment vertical="top"/>
    </xf>
    <xf numFmtId="0" fontId="28" fillId="2" borderId="43" xfId="4" applyFont="1" applyFill="1" applyBorder="1" applyAlignment="1">
      <alignment horizontal="left" vertical="top" wrapText="1"/>
    </xf>
    <xf numFmtId="0" fontId="27" fillId="0" borderId="45" xfId="4" applyFill="1" applyBorder="1" applyAlignment="1">
      <alignment horizontal="left" vertical="top" wrapText="1"/>
    </xf>
    <xf numFmtId="0" fontId="27" fillId="0" borderId="47" xfId="4" applyFill="1" applyBorder="1" applyAlignment="1">
      <alignment horizontal="left" vertical="top" wrapText="1"/>
    </xf>
    <xf numFmtId="0" fontId="28" fillId="2" borderId="49" xfId="4" applyFont="1" applyFill="1" applyBorder="1" applyAlignment="1">
      <alignment horizontal="right" vertical="top" wrapText="1"/>
    </xf>
    <xf numFmtId="0" fontId="34" fillId="2" borderId="44" xfId="4" applyFont="1" applyFill="1" applyBorder="1" applyAlignment="1">
      <alignment horizontal="right" vertical="top" wrapText="1"/>
    </xf>
    <xf numFmtId="165" fontId="38" fillId="0" borderId="0" xfId="2" applyNumberFormat="1" applyFont="1"/>
    <xf numFmtId="43" fontId="38" fillId="0" borderId="0" xfId="2" applyFont="1"/>
    <xf numFmtId="165" fontId="39" fillId="0" borderId="0" xfId="2" applyNumberFormat="1" applyFont="1"/>
    <xf numFmtId="43" fontId="39" fillId="0" borderId="0" xfId="2" applyFont="1"/>
    <xf numFmtId="0" fontId="41" fillId="0" borderId="0" xfId="0" applyFont="1"/>
    <xf numFmtId="165" fontId="41" fillId="0" borderId="0" xfId="0" applyNumberFormat="1" applyFont="1"/>
    <xf numFmtId="165" fontId="39" fillId="0" borderId="1" xfId="2" applyNumberFormat="1" applyFont="1" applyBorder="1" applyAlignment="1">
      <alignment horizontal="right"/>
    </xf>
    <xf numFmtId="165" fontId="39" fillId="0" borderId="0" xfId="2" applyNumberFormat="1" applyFont="1" applyBorder="1" applyAlignment="1">
      <alignment horizontal="right"/>
    </xf>
    <xf numFmtId="9" fontId="0" fillId="0" borderId="0" xfId="0" applyNumberFormat="1"/>
    <xf numFmtId="0" fontId="0" fillId="0" borderId="25" xfId="0" applyBorder="1"/>
    <xf numFmtId="0" fontId="0" fillId="0" borderId="30" xfId="0" applyBorder="1"/>
    <xf numFmtId="0" fontId="0" fillId="2" borderId="51" xfId="0" applyFont="1" applyFill="1" applyBorder="1"/>
    <xf numFmtId="0" fontId="0" fillId="2" borderId="15" xfId="0" applyFont="1" applyFill="1" applyBorder="1"/>
    <xf numFmtId="0" fontId="0" fillId="0" borderId="28" xfId="0" applyBorder="1"/>
    <xf numFmtId="0" fontId="0" fillId="0" borderId="29" xfId="0" applyBorder="1"/>
    <xf numFmtId="0" fontId="0" fillId="2" borderId="30" xfId="0" applyFill="1" applyBorder="1"/>
    <xf numFmtId="0" fontId="0" fillId="2" borderId="20" xfId="0" applyFill="1" applyBorder="1"/>
    <xf numFmtId="0" fontId="0" fillId="2" borderId="24" xfId="0" applyFill="1" applyBorder="1"/>
    <xf numFmtId="49" fontId="0" fillId="0" borderId="25" xfId="0" applyNumberFormat="1" applyBorder="1"/>
    <xf numFmtId="49" fontId="0" fillId="0" borderId="26" xfId="0" applyNumberFormat="1" applyBorder="1"/>
    <xf numFmtId="164" fontId="0" fillId="0" borderId="17" xfId="0" applyNumberFormat="1" applyBorder="1"/>
    <xf numFmtId="0" fontId="0" fillId="2" borderId="51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5" xfId="0" applyFill="1" applyBorder="1" applyAlignment="1">
      <alignment vertical="center" wrapText="1"/>
    </xf>
    <xf numFmtId="165" fontId="39" fillId="0" borderId="0" xfId="2" applyNumberFormat="1" applyFont="1" applyAlignment="1">
      <alignment wrapText="1"/>
    </xf>
    <xf numFmtId="43" fontId="39" fillId="0" borderId="0" xfId="2" applyFont="1" applyAlignment="1">
      <alignment wrapText="1"/>
    </xf>
    <xf numFmtId="167" fontId="39" fillId="0" borderId="0" xfId="2" applyNumberFormat="1" applyFont="1"/>
    <xf numFmtId="0" fontId="40" fillId="0" borderId="0" xfId="0" applyFont="1"/>
    <xf numFmtId="0" fontId="39" fillId="2" borderId="41" xfId="0" applyFont="1" applyFill="1" applyBorder="1" applyAlignment="1">
      <alignment wrapText="1"/>
    </xf>
    <xf numFmtId="165" fontId="39" fillId="2" borderId="22" xfId="2" applyNumberFormat="1" applyFont="1" applyFill="1" applyBorder="1" applyAlignment="1">
      <alignment wrapText="1"/>
    </xf>
    <xf numFmtId="43" fontId="39" fillId="2" borderId="24" xfId="2" applyFont="1" applyFill="1" applyBorder="1" applyAlignment="1">
      <alignment wrapText="1"/>
    </xf>
    <xf numFmtId="167" fontId="0" fillId="0" borderId="0" xfId="0" applyNumberFormat="1" applyBorder="1"/>
    <xf numFmtId="167" fontId="39" fillId="0" borderId="17" xfId="2" applyNumberFormat="1" applyFont="1" applyBorder="1"/>
    <xf numFmtId="0" fontId="0" fillId="2" borderId="19" xfId="0" applyFill="1" applyBorder="1"/>
    <xf numFmtId="167" fontId="0" fillId="2" borderId="19" xfId="0" applyNumberFormat="1" applyFill="1" applyBorder="1"/>
    <xf numFmtId="166" fontId="0" fillId="2" borderId="20" xfId="0" applyNumberFormat="1" applyFill="1" applyBorder="1"/>
    <xf numFmtId="0" fontId="0" fillId="2" borderId="25" xfId="0" applyFill="1" applyBorder="1"/>
    <xf numFmtId="9" fontId="0" fillId="0" borderId="20" xfId="1" applyFont="1" applyBorder="1"/>
    <xf numFmtId="168" fontId="0" fillId="0" borderId="20" xfId="3" applyNumberFormat="1" applyFont="1" applyBorder="1"/>
    <xf numFmtId="167" fontId="0" fillId="0" borderId="1" xfId="3" applyNumberFormat="1" applyFont="1" applyBorder="1"/>
    <xf numFmtId="167" fontId="0" fillId="0" borderId="31" xfId="3" applyNumberFormat="1" applyFont="1" applyBorder="1"/>
    <xf numFmtId="167" fontId="0" fillId="0" borderId="7" xfId="3" applyNumberFormat="1" applyFont="1" applyBorder="1"/>
    <xf numFmtId="9" fontId="0" fillId="0" borderId="27" xfId="1" applyFont="1" applyBorder="1"/>
    <xf numFmtId="168" fontId="0" fillId="0" borderId="27" xfId="3" applyNumberFormat="1" applyFont="1" applyBorder="1"/>
    <xf numFmtId="0" fontId="0" fillId="0" borderId="26" xfId="0" applyBorder="1"/>
    <xf numFmtId="167" fontId="0" fillId="0" borderId="6" xfId="0" applyNumberFormat="1" applyBorder="1"/>
    <xf numFmtId="167" fontId="39" fillId="0" borderId="27" xfId="2" applyNumberFormat="1" applyFont="1" applyBorder="1"/>
    <xf numFmtId="167" fontId="0" fillId="0" borderId="3" xfId="0" applyNumberFormat="1" applyBorder="1"/>
    <xf numFmtId="167" fontId="39" fillId="0" borderId="29" xfId="2" applyNumberFormat="1" applyFont="1" applyBorder="1"/>
    <xf numFmtId="169" fontId="41" fillId="0" borderId="0" xfId="0" applyNumberFormat="1" applyFont="1"/>
    <xf numFmtId="9" fontId="39" fillId="0" borderId="0" xfId="1" applyFont="1" applyAlignment="1">
      <alignment wrapText="1"/>
    </xf>
    <xf numFmtId="1" fontId="39" fillId="0" borderId="0" xfId="2" applyNumberFormat="1" applyFont="1"/>
    <xf numFmtId="165" fontId="39" fillId="0" borderId="0" xfId="2" applyNumberFormat="1" applyFont="1" applyBorder="1"/>
    <xf numFmtId="165" fontId="39" fillId="0" borderId="1" xfId="2" applyNumberFormat="1" applyFont="1" applyBorder="1"/>
    <xf numFmtId="0" fontId="1" fillId="2" borderId="41" xfId="0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0" fontId="1" fillId="2" borderId="30" xfId="0" applyFont="1" applyFill="1" applyBorder="1"/>
    <xf numFmtId="0" fontId="0" fillId="0" borderId="31" xfId="0" applyBorder="1"/>
    <xf numFmtId="0" fontId="0" fillId="2" borderId="36" xfId="0" applyFill="1" applyBorder="1"/>
    <xf numFmtId="0" fontId="0" fillId="2" borderId="28" xfId="0" applyFill="1" applyBorder="1"/>
    <xf numFmtId="0" fontId="1" fillId="2" borderId="53" xfId="0" applyFont="1" applyFill="1" applyBorder="1" applyAlignment="1">
      <alignment wrapText="1"/>
    </xf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2" xfId="0" applyBorder="1"/>
    <xf numFmtId="0" fontId="40" fillId="2" borderId="14" xfId="0" applyFont="1" applyFill="1" applyBorder="1" applyAlignment="1">
      <alignment horizontal="center" vertical="center"/>
    </xf>
    <xf numFmtId="0" fontId="40" fillId="2" borderId="15" xfId="0" applyFont="1" applyFill="1" applyBorder="1" applyAlignment="1">
      <alignment horizontal="center" vertical="center"/>
    </xf>
    <xf numFmtId="165" fontId="39" fillId="0" borderId="17" xfId="2" applyNumberFormat="1" applyFont="1" applyBorder="1"/>
    <xf numFmtId="165" fontId="39" fillId="0" borderId="17" xfId="2" applyNumberFormat="1" applyFont="1" applyBorder="1" applyAlignment="1">
      <alignment horizontal="right"/>
    </xf>
    <xf numFmtId="165" fontId="39" fillId="0" borderId="31" xfId="2" applyNumberFormat="1" applyFont="1" applyBorder="1" applyAlignment="1">
      <alignment horizontal="right"/>
    </xf>
    <xf numFmtId="165" fontId="39" fillId="0" borderId="19" xfId="2" applyNumberFormat="1" applyFont="1" applyBorder="1" applyAlignment="1">
      <alignment horizontal="right"/>
    </xf>
    <xf numFmtId="165" fontId="39" fillId="0" borderId="20" xfId="2" applyNumberFormat="1" applyFont="1" applyBorder="1" applyAlignment="1">
      <alignment horizontal="right"/>
    </xf>
    <xf numFmtId="0" fontId="40" fillId="2" borderId="42" xfId="0" applyFont="1" applyFill="1" applyBorder="1" applyAlignment="1">
      <alignment horizontal="center" vertical="center"/>
    </xf>
    <xf numFmtId="0" fontId="0" fillId="2" borderId="51" xfId="0" applyFill="1" applyBorder="1"/>
    <xf numFmtId="167" fontId="39" fillId="0" borderId="24" xfId="2" applyNumberFormat="1" applyFont="1" applyBorder="1"/>
    <xf numFmtId="167" fontId="39" fillId="0" borderId="20" xfId="2" applyNumberFormat="1" applyFont="1" applyBorder="1"/>
    <xf numFmtId="0" fontId="8" fillId="2" borderId="51" xfId="0" applyFont="1" applyFill="1" applyBorder="1" applyAlignment="1">
      <alignment horizontal="center"/>
    </xf>
    <xf numFmtId="0" fontId="0" fillId="2" borderId="42" xfId="0" applyFill="1" applyBorder="1" applyAlignment="1">
      <alignment wrapText="1"/>
    </xf>
    <xf numFmtId="0" fontId="0" fillId="2" borderId="14" xfId="0" applyFill="1" applyBorder="1" applyAlignment="1">
      <alignment wrapText="1"/>
    </xf>
    <xf numFmtId="0" fontId="0" fillId="2" borderId="57" xfId="0" applyFill="1" applyBorder="1" applyAlignment="1">
      <alignment wrapText="1"/>
    </xf>
    <xf numFmtId="168" fontId="29" fillId="0" borderId="46" xfId="3" applyNumberFormat="1" applyFont="1" applyFill="1" applyBorder="1" applyAlignment="1">
      <alignment horizontal="right" vertical="top" shrinkToFit="1"/>
    </xf>
    <xf numFmtId="168" fontId="29" fillId="0" borderId="48" xfId="3" applyNumberFormat="1" applyFont="1" applyFill="1" applyBorder="1" applyAlignment="1">
      <alignment horizontal="right" vertical="top" shrinkToFit="1"/>
    </xf>
    <xf numFmtId="168" fontId="30" fillId="2" borderId="50" xfId="3" applyNumberFormat="1" applyFont="1" applyFill="1" applyBorder="1" applyAlignment="1">
      <alignment horizontal="right" vertical="top" shrinkToFit="1"/>
    </xf>
    <xf numFmtId="0" fontId="31" fillId="0" borderId="45" xfId="4" applyFont="1" applyFill="1" applyBorder="1" applyAlignment="1">
      <alignment horizontal="left" vertical="top" wrapText="1"/>
    </xf>
    <xf numFmtId="0" fontId="31" fillId="0" borderId="47" xfId="4" applyFont="1" applyFill="1" applyBorder="1" applyAlignment="1">
      <alignment horizontal="left" vertical="top" wrapText="1"/>
    </xf>
    <xf numFmtId="0" fontId="42" fillId="0" borderId="47" xfId="4" applyFont="1" applyFill="1" applyBorder="1" applyAlignment="1">
      <alignment horizontal="left" vertical="top" wrapText="1"/>
    </xf>
    <xf numFmtId="165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/>
    <xf numFmtId="0" fontId="1" fillId="10" borderId="22" xfId="0" applyFont="1" applyFill="1" applyBorder="1" applyAlignment="1">
      <alignment wrapText="1"/>
    </xf>
    <xf numFmtId="0" fontId="1" fillId="2" borderId="24" xfId="0" applyFont="1" applyFill="1" applyBorder="1" applyAlignment="1">
      <alignment wrapText="1"/>
    </xf>
    <xf numFmtId="0" fontId="0" fillId="2" borderId="25" xfId="0" applyFill="1" applyBorder="1" applyAlignment="1">
      <alignment horizontal="left"/>
    </xf>
    <xf numFmtId="9" fontId="0" fillId="0" borderId="0" xfId="1" applyFont="1" applyBorder="1"/>
    <xf numFmtId="0" fontId="1" fillId="2" borderId="30" xfId="0" applyFont="1" applyFill="1" applyBorder="1" applyAlignment="1">
      <alignment horizontal="left"/>
    </xf>
    <xf numFmtId="9" fontId="0" fillId="0" borderId="19" xfId="1" applyFont="1" applyBorder="1"/>
    <xf numFmtId="0" fontId="1" fillId="2" borderId="23" xfId="0" applyFont="1" applyFill="1" applyBorder="1" applyAlignment="1">
      <alignment wrapText="1"/>
    </xf>
    <xf numFmtId="0" fontId="1" fillId="10" borderId="21" xfId="0" applyFont="1" applyFill="1" applyBorder="1" applyAlignment="1">
      <alignment wrapText="1"/>
    </xf>
    <xf numFmtId="0" fontId="0" fillId="2" borderId="26" xfId="0" applyFill="1" applyBorder="1" applyAlignment="1">
      <alignment horizontal="left"/>
    </xf>
    <xf numFmtId="9" fontId="0" fillId="0" borderId="6" xfId="1" applyFont="1" applyBorder="1"/>
    <xf numFmtId="0" fontId="0" fillId="2" borderId="28" xfId="0" applyFill="1" applyBorder="1" applyAlignment="1">
      <alignment horizontal="left"/>
    </xf>
    <xf numFmtId="9" fontId="0" fillId="0" borderId="3" xfId="1" applyFont="1" applyBorder="1"/>
    <xf numFmtId="9" fontId="0" fillId="0" borderId="29" xfId="1" applyFont="1" applyBorder="1"/>
    <xf numFmtId="0" fontId="1" fillId="0" borderId="58" xfId="0" applyFont="1" applyBorder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  <xf numFmtId="9" fontId="34" fillId="2" borderId="44" xfId="1" applyFont="1" applyFill="1" applyBorder="1" applyAlignment="1">
      <alignment horizontal="right" vertical="top" wrapText="1"/>
    </xf>
    <xf numFmtId="9" fontId="29" fillId="0" borderId="46" xfId="1" applyFont="1" applyFill="1" applyBorder="1" applyAlignment="1">
      <alignment horizontal="right" vertical="top" shrinkToFit="1"/>
    </xf>
    <xf numFmtId="9" fontId="29" fillId="0" borderId="48" xfId="1" applyFont="1" applyFill="1" applyBorder="1" applyAlignment="1">
      <alignment horizontal="right" vertical="top" shrinkToFit="1"/>
    </xf>
    <xf numFmtId="9" fontId="30" fillId="2" borderId="50" xfId="1" applyFont="1" applyFill="1" applyBorder="1" applyAlignment="1">
      <alignment horizontal="right" vertical="top" shrinkToFit="1"/>
    </xf>
    <xf numFmtId="168" fontId="29" fillId="0" borderId="59" xfId="3" applyNumberFormat="1" applyFont="1" applyFill="1" applyBorder="1" applyAlignment="1">
      <alignment horizontal="right" vertical="top" shrinkToFit="1"/>
    </xf>
    <xf numFmtId="168" fontId="29" fillId="0" borderId="60" xfId="3" applyNumberFormat="1" applyFont="1" applyFill="1" applyBorder="1" applyAlignment="1">
      <alignment horizontal="right" vertical="top" shrinkToFit="1"/>
    </xf>
    <xf numFmtId="9" fontId="34" fillId="2" borderId="24" xfId="1" applyFont="1" applyFill="1" applyBorder="1" applyAlignment="1">
      <alignment horizontal="right" vertical="top" wrapText="1"/>
    </xf>
    <xf numFmtId="9" fontId="30" fillId="2" borderId="20" xfId="1" applyFont="1" applyFill="1" applyBorder="1" applyAlignment="1">
      <alignment horizontal="right" vertical="top" shrinkToFit="1"/>
    </xf>
    <xf numFmtId="9" fontId="29" fillId="0" borderId="0" xfId="1" applyFont="1" applyFill="1" applyBorder="1" applyAlignment="1">
      <alignment horizontal="right" vertical="top" shrinkToFit="1"/>
    </xf>
    <xf numFmtId="9" fontId="29" fillId="0" borderId="3" xfId="1" applyFont="1" applyFill="1" applyBorder="1" applyAlignment="1">
      <alignment horizontal="right" vertical="top" shrinkToFit="1"/>
    </xf>
    <xf numFmtId="9" fontId="29" fillId="0" borderId="6" xfId="1" applyFont="1" applyFill="1" applyBorder="1" applyAlignment="1">
      <alignment horizontal="right" vertical="top" shrinkToFit="1"/>
    </xf>
    <xf numFmtId="0" fontId="45" fillId="4" borderId="0" xfId="0" applyFont="1" applyFill="1" applyAlignment="1">
      <alignment horizontal="center" vertical="top" wrapText="1"/>
    </xf>
    <xf numFmtId="0" fontId="45" fillId="4" borderId="0" xfId="0" applyFont="1" applyFill="1" applyAlignment="1">
      <alignment horizontal="right" vertical="top" wrapText="1"/>
    </xf>
    <xf numFmtId="0" fontId="46" fillId="3" borderId="0" xfId="5" applyFont="1" applyFill="1" applyAlignment="1">
      <alignment vertical="top" wrapText="1"/>
    </xf>
    <xf numFmtId="0" fontId="47" fillId="3" borderId="0" xfId="0" applyFont="1" applyFill="1" applyAlignment="1">
      <alignment vertical="top" wrapText="1"/>
    </xf>
    <xf numFmtId="0" fontId="48" fillId="3" borderId="0" xfId="0" applyFont="1" applyFill="1" applyAlignment="1">
      <alignment horizontal="right" vertical="top" wrapText="1"/>
    </xf>
    <xf numFmtId="2" fontId="0" fillId="0" borderId="0" xfId="1" applyNumberFormat="1" applyFont="1"/>
    <xf numFmtId="0" fontId="16" fillId="2" borderId="33" xfId="0" applyFont="1" applyFill="1" applyBorder="1" applyAlignment="1">
      <alignment horizontal="center"/>
    </xf>
    <xf numFmtId="0" fontId="16" fillId="2" borderId="34" xfId="0" applyFont="1" applyFill="1" applyBorder="1" applyAlignment="1">
      <alignment horizontal="center"/>
    </xf>
    <xf numFmtId="0" fontId="37" fillId="4" borderId="21" xfId="0" applyFont="1" applyFill="1" applyBorder="1" applyAlignment="1">
      <alignment horizontal="center" vertical="top"/>
    </xf>
    <xf numFmtId="0" fontId="37" fillId="4" borderId="22" xfId="0" applyFont="1" applyFill="1" applyBorder="1" applyAlignment="1">
      <alignment horizontal="center" vertical="top"/>
    </xf>
    <xf numFmtId="0" fontId="37" fillId="4" borderId="23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44" fillId="2" borderId="0" xfId="0" applyFont="1" applyFill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25" fillId="7" borderId="38" xfId="0" applyFont="1" applyFill="1" applyBorder="1" applyAlignment="1">
      <alignment horizontal="right" vertical="center" wrapText="1"/>
    </xf>
    <xf numFmtId="0" fontId="25" fillId="7" borderId="39" xfId="0" applyFont="1" applyFill="1" applyBorder="1" applyAlignment="1">
      <alignment horizontal="right" vertical="center" wrapText="1"/>
    </xf>
    <xf numFmtId="0" fontId="24" fillId="7" borderId="38" xfId="0" applyFont="1" applyFill="1" applyBorder="1" applyAlignment="1">
      <alignment horizontal="center" vertical="top" wrapText="1"/>
    </xf>
    <xf numFmtId="0" fontId="24" fillId="7" borderId="40" xfId="0" applyFont="1" applyFill="1" applyBorder="1" applyAlignment="1">
      <alignment horizontal="center" vertical="top" wrapText="1"/>
    </xf>
    <xf numFmtId="0" fontId="24" fillId="7" borderId="39" xfId="0" applyFont="1" applyFill="1" applyBorder="1" applyAlignment="1">
      <alignment horizontal="center" vertical="top" wrapText="1"/>
    </xf>
    <xf numFmtId="0" fontId="23" fillId="6" borderId="38" xfId="0" applyFont="1" applyFill="1" applyBorder="1" applyAlignment="1">
      <alignment horizontal="right" vertical="top" wrapText="1"/>
    </xf>
    <xf numFmtId="0" fontId="23" fillId="6" borderId="39" xfId="0" applyFont="1" applyFill="1" applyBorder="1" applyAlignment="1">
      <alignment horizontal="right" vertical="top" wrapText="1"/>
    </xf>
    <xf numFmtId="0" fontId="24" fillId="6" borderId="38" xfId="0" applyFont="1" applyFill="1" applyBorder="1" applyAlignment="1">
      <alignment vertical="top" wrapText="1"/>
    </xf>
    <xf numFmtId="0" fontId="24" fillId="6" borderId="40" xfId="0" applyFont="1" applyFill="1" applyBorder="1" applyAlignment="1">
      <alignment vertical="top" wrapText="1"/>
    </xf>
    <xf numFmtId="0" fontId="24" fillId="6" borderId="39" xfId="0" applyFont="1" applyFill="1" applyBorder="1" applyAlignment="1">
      <alignment vertical="top" wrapText="1"/>
    </xf>
    <xf numFmtId="0" fontId="25" fillId="6" borderId="38" xfId="0" applyFont="1" applyFill="1" applyBorder="1" applyAlignment="1">
      <alignment horizontal="right" vertical="top" wrapText="1"/>
    </xf>
    <xf numFmtId="0" fontId="25" fillId="6" borderId="39" xfId="0" applyFont="1" applyFill="1" applyBorder="1" applyAlignment="1">
      <alignment horizontal="right" vertical="top" wrapText="1"/>
    </xf>
    <xf numFmtId="0" fontId="38" fillId="0" borderId="0" xfId="0" applyFont="1" applyAlignment="1">
      <alignment horizontal="left" vertical="center"/>
    </xf>
    <xf numFmtId="0" fontId="4" fillId="2" borderId="1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 indent="1"/>
    </xf>
  </cellXfs>
  <cellStyles count="6">
    <cellStyle name="Collegamento ipertestuale" xfId="5" builtinId="8"/>
    <cellStyle name="Migliaia" xfId="2" builtinId="3"/>
    <cellStyle name="Normale" xfId="0" builtinId="0"/>
    <cellStyle name="Normale 2" xfId="4" xr:uid="{E52FEE63-F776-442E-9319-5C6996EFAE9F}"/>
    <cellStyle name="Percentuale" xfId="1" builtinId="5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Flussi migratori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0"/>
          <c:tx>
            <c:strRef>
              <c:f>Demografia!$L$2</c:f>
              <c:strCache>
                <c:ptCount val="1"/>
                <c:pt idx="0">
                  <c:v>Immigrati</c:v>
                </c:pt>
              </c:strCache>
            </c:strRef>
          </c:tx>
          <c:spPr>
            <a:solidFill>
              <a:schemeClr val="accent6">
                <a:alpha val="50000"/>
              </a:schemeClr>
            </a:solidFill>
            <a:ln>
              <a:noFill/>
            </a:ln>
            <a:effectLst/>
          </c:spPr>
          <c:cat>
            <c:numRef>
              <c:f>Demografia!$H$3:$H$20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Demografia!$L$3:$L$20</c:f>
              <c:numCache>
                <c:formatCode>General</c:formatCode>
                <c:ptCount val="18"/>
                <c:pt idx="0">
                  <c:v>142</c:v>
                </c:pt>
                <c:pt idx="1">
                  <c:v>189</c:v>
                </c:pt>
                <c:pt idx="2">
                  <c:v>169</c:v>
                </c:pt>
                <c:pt idx="3">
                  <c:v>153</c:v>
                </c:pt>
                <c:pt idx="4">
                  <c:v>135</c:v>
                </c:pt>
                <c:pt idx="5">
                  <c:v>176</c:v>
                </c:pt>
                <c:pt idx="6">
                  <c:v>192</c:v>
                </c:pt>
                <c:pt idx="7">
                  <c:v>151</c:v>
                </c:pt>
                <c:pt idx="8">
                  <c:v>206</c:v>
                </c:pt>
                <c:pt idx="9">
                  <c:v>145</c:v>
                </c:pt>
                <c:pt idx="10">
                  <c:v>213</c:v>
                </c:pt>
                <c:pt idx="11">
                  <c:v>258</c:v>
                </c:pt>
                <c:pt idx="12">
                  <c:v>196</c:v>
                </c:pt>
                <c:pt idx="13">
                  <c:v>171</c:v>
                </c:pt>
                <c:pt idx="14">
                  <c:v>192</c:v>
                </c:pt>
                <c:pt idx="15">
                  <c:v>205</c:v>
                </c:pt>
                <c:pt idx="16">
                  <c:v>235</c:v>
                </c:pt>
                <c:pt idx="17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88-490C-91F1-332397B1A9DD}"/>
            </c:ext>
          </c:extLst>
        </c:ser>
        <c:ser>
          <c:idx val="2"/>
          <c:order val="1"/>
          <c:tx>
            <c:strRef>
              <c:f>Demografia!$Q$2</c:f>
              <c:strCache>
                <c:ptCount val="1"/>
                <c:pt idx="0">
                  <c:v>Emigrati</c:v>
                </c:pt>
              </c:strCache>
            </c:strRef>
          </c:tx>
          <c:spPr>
            <a:solidFill>
              <a:srgbClr val="FF0000">
                <a:alpha val="39000"/>
              </a:srgbClr>
            </a:solidFill>
            <a:ln>
              <a:solidFill>
                <a:schemeClr val="bg2"/>
              </a:solidFill>
            </a:ln>
            <a:effectLst/>
          </c:spPr>
          <c:cat>
            <c:numRef>
              <c:f>Demografia!$H$3:$H$20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Demografia!$Q$3:$Q$20</c:f>
              <c:numCache>
                <c:formatCode>General</c:formatCode>
                <c:ptCount val="18"/>
                <c:pt idx="0">
                  <c:v>133</c:v>
                </c:pt>
                <c:pt idx="1">
                  <c:v>163</c:v>
                </c:pt>
                <c:pt idx="2">
                  <c:v>134</c:v>
                </c:pt>
                <c:pt idx="3">
                  <c:v>162</c:v>
                </c:pt>
                <c:pt idx="4">
                  <c:v>125</c:v>
                </c:pt>
                <c:pt idx="5">
                  <c:v>111</c:v>
                </c:pt>
                <c:pt idx="6">
                  <c:v>181</c:v>
                </c:pt>
                <c:pt idx="7">
                  <c:v>120</c:v>
                </c:pt>
                <c:pt idx="8">
                  <c:v>183</c:v>
                </c:pt>
                <c:pt idx="9">
                  <c:v>163</c:v>
                </c:pt>
                <c:pt idx="10">
                  <c:v>176</c:v>
                </c:pt>
                <c:pt idx="11">
                  <c:v>189</c:v>
                </c:pt>
                <c:pt idx="12">
                  <c:v>167</c:v>
                </c:pt>
                <c:pt idx="13">
                  <c:v>171</c:v>
                </c:pt>
                <c:pt idx="14">
                  <c:v>169</c:v>
                </c:pt>
                <c:pt idx="15">
                  <c:v>171</c:v>
                </c:pt>
                <c:pt idx="16">
                  <c:v>210</c:v>
                </c:pt>
                <c:pt idx="17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88-490C-91F1-332397B1A9DD}"/>
            </c:ext>
          </c:extLst>
        </c:ser>
        <c:ser>
          <c:idx val="0"/>
          <c:order val="2"/>
          <c:tx>
            <c:strRef>
              <c:f>Demografia!$J$2</c:f>
              <c:strCache>
                <c:ptCount val="1"/>
                <c:pt idx="0">
                  <c:v>DA estero</c:v>
                </c:pt>
              </c:strCache>
            </c:strRef>
          </c:tx>
          <c:spPr>
            <a:solidFill>
              <a:schemeClr val="accent5">
                <a:alpha val="50000"/>
              </a:schemeClr>
            </a:solidFill>
            <a:ln w="25400">
              <a:noFill/>
            </a:ln>
            <a:effectLst/>
          </c:spPr>
          <c:val>
            <c:numRef>
              <c:f>Demografia!$J$3:$J$20</c:f>
              <c:numCache>
                <c:formatCode>General</c:formatCode>
                <c:ptCount val="18"/>
                <c:pt idx="0">
                  <c:v>18</c:v>
                </c:pt>
                <c:pt idx="1">
                  <c:v>36</c:v>
                </c:pt>
                <c:pt idx="2">
                  <c:v>28</c:v>
                </c:pt>
                <c:pt idx="3">
                  <c:v>18</c:v>
                </c:pt>
                <c:pt idx="4">
                  <c:v>15</c:v>
                </c:pt>
                <c:pt idx="5">
                  <c:v>33</c:v>
                </c:pt>
                <c:pt idx="6">
                  <c:v>35</c:v>
                </c:pt>
                <c:pt idx="7">
                  <c:v>34</c:v>
                </c:pt>
                <c:pt idx="8">
                  <c:v>47</c:v>
                </c:pt>
                <c:pt idx="9">
                  <c:v>18</c:v>
                </c:pt>
                <c:pt idx="10">
                  <c:v>31</c:v>
                </c:pt>
                <c:pt idx="11">
                  <c:v>28</c:v>
                </c:pt>
                <c:pt idx="12">
                  <c:v>21</c:v>
                </c:pt>
                <c:pt idx="13">
                  <c:v>23</c:v>
                </c:pt>
                <c:pt idx="14">
                  <c:v>30</c:v>
                </c:pt>
                <c:pt idx="15">
                  <c:v>29</c:v>
                </c:pt>
                <c:pt idx="16">
                  <c:v>46</c:v>
                </c:pt>
                <c:pt idx="1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88-490C-91F1-332397B1A9DD}"/>
            </c:ext>
          </c:extLst>
        </c:ser>
        <c:ser>
          <c:idx val="3"/>
          <c:order val="3"/>
          <c:tx>
            <c:strRef>
              <c:f>Demografia!$O$2</c:f>
              <c:strCache>
                <c:ptCount val="1"/>
                <c:pt idx="0">
                  <c:v>A estero</c:v>
                </c:pt>
              </c:strCache>
            </c:strRef>
          </c:tx>
          <c:spPr>
            <a:solidFill>
              <a:schemeClr val="accent4">
                <a:alpha val="49000"/>
              </a:schemeClr>
            </a:solidFill>
            <a:ln w="25400">
              <a:noFill/>
            </a:ln>
            <a:effectLst/>
          </c:spPr>
          <c:val>
            <c:numRef>
              <c:f>Demografia!$O$3:$O$20</c:f>
              <c:numCache>
                <c:formatCode>General</c:formatCode>
                <c:ptCount val="18"/>
                <c:pt idx="0">
                  <c:v>5</c:v>
                </c:pt>
                <c:pt idx="1">
                  <c:v>43</c:v>
                </c:pt>
                <c:pt idx="2">
                  <c:v>18</c:v>
                </c:pt>
                <c:pt idx="3">
                  <c:v>15</c:v>
                </c:pt>
                <c:pt idx="4">
                  <c:v>4</c:v>
                </c:pt>
                <c:pt idx="5">
                  <c:v>1</c:v>
                </c:pt>
                <c:pt idx="6">
                  <c:v>35</c:v>
                </c:pt>
                <c:pt idx="7">
                  <c:v>2</c:v>
                </c:pt>
                <c:pt idx="8">
                  <c:v>10</c:v>
                </c:pt>
                <c:pt idx="9">
                  <c:v>8</c:v>
                </c:pt>
                <c:pt idx="10">
                  <c:v>12</c:v>
                </c:pt>
                <c:pt idx="11">
                  <c:v>12</c:v>
                </c:pt>
                <c:pt idx="12">
                  <c:v>17</c:v>
                </c:pt>
                <c:pt idx="13">
                  <c:v>21</c:v>
                </c:pt>
                <c:pt idx="14">
                  <c:v>15</c:v>
                </c:pt>
                <c:pt idx="15">
                  <c:v>26</c:v>
                </c:pt>
                <c:pt idx="16">
                  <c:v>43</c:v>
                </c:pt>
                <c:pt idx="17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88-490C-91F1-332397B1A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7021904"/>
        <c:axId val="1801637440"/>
      </c:areaChart>
      <c:catAx>
        <c:axId val="145702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1637440"/>
        <c:crosses val="autoZero"/>
        <c:auto val="1"/>
        <c:lblAlgn val="ctr"/>
        <c:lblOffset val="100"/>
        <c:noMultiLvlLbl val="0"/>
      </c:catAx>
      <c:valAx>
        <c:axId val="180163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7021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Numero di arrivi turistici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Italiani</c:v>
          </c:tx>
          <c:spPr>
            <a:solidFill>
              <a:schemeClr val="accent1">
                <a:alpha val="85000"/>
              </a:schemeClr>
            </a:solidFill>
            <a:ln>
              <a:solidFill>
                <a:schemeClr val="accent5"/>
              </a:solidFill>
            </a:ln>
            <a:effectLst/>
          </c:spPr>
          <c:invertIfNegative val="0"/>
          <c:cat>
            <c:numRef>
              <c:f>Turismo!$B$2:$G$2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Turismo!$B$3:$G$3</c:f>
              <c:numCache>
                <c:formatCode>General</c:formatCode>
                <c:ptCount val="6"/>
                <c:pt idx="0">
                  <c:v>9855</c:v>
                </c:pt>
                <c:pt idx="1">
                  <c:v>10844</c:v>
                </c:pt>
                <c:pt idx="2">
                  <c:v>11693</c:v>
                </c:pt>
                <c:pt idx="3">
                  <c:v>12158</c:v>
                </c:pt>
                <c:pt idx="4">
                  <c:v>11645</c:v>
                </c:pt>
                <c:pt idx="5">
                  <c:v>12028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35-408B-9656-2AE58CAB34C8}"/>
            </c:ext>
          </c:extLst>
        </c:ser>
        <c:ser>
          <c:idx val="2"/>
          <c:order val="1"/>
          <c:tx>
            <c:v>Stranieri</c:v>
          </c:tx>
          <c:spPr>
            <a:solidFill>
              <a:schemeClr val="accent2">
                <a:alpha val="85000"/>
              </a:schemeClr>
            </a:solidFill>
            <a:ln>
              <a:solidFill>
                <a:schemeClr val="accent5"/>
              </a:solidFill>
            </a:ln>
            <a:effectLst/>
          </c:spPr>
          <c:invertIfNegative val="0"/>
          <c:cat>
            <c:numRef>
              <c:f>Turismo!$B$2:$G$2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Turismo!$B$4:$G$4</c:f>
              <c:numCache>
                <c:formatCode>General</c:formatCode>
                <c:ptCount val="6"/>
                <c:pt idx="0">
                  <c:v>3903</c:v>
                </c:pt>
                <c:pt idx="1">
                  <c:v>4018</c:v>
                </c:pt>
                <c:pt idx="2">
                  <c:v>4808</c:v>
                </c:pt>
                <c:pt idx="3">
                  <c:v>4345</c:v>
                </c:pt>
                <c:pt idx="4">
                  <c:v>5633</c:v>
                </c:pt>
                <c:pt idx="5">
                  <c:v>6264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35-408B-9656-2AE58CAB3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"/>
        <c:overlap val="100"/>
        <c:axId val="1017975967"/>
        <c:axId val="1017988031"/>
      </c:barChart>
      <c:catAx>
        <c:axId val="101797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988031"/>
        <c:crosses val="autoZero"/>
        <c:auto val="1"/>
        <c:lblAlgn val="ctr"/>
        <c:lblOffset val="100"/>
        <c:noMultiLvlLbl val="0"/>
      </c:catAx>
      <c:valAx>
        <c:axId val="101798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97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Utilizzo capacità delle strutture ricettive</a:t>
            </a:r>
            <a:r>
              <a:rPr lang="en-GB" baseline="0"/>
              <a:t>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088193898218656E-2"/>
          <c:y val="0.10916891181149505"/>
          <c:w val="0.9223222021481704"/>
          <c:h val="0.741269411990077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'[1]Grafici pivot'!$AC$19</c:f>
              <c:strCache>
                <c:ptCount val="1"/>
                <c:pt idx="0">
                  <c:v>Capacità alberghiera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'[1]Grafici pivot'!$AA$20:$AA$31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'[1]Grafici pivot'!$AC$20:$AC$31</c:f>
              <c:numCache>
                <c:formatCode>General</c:formatCode>
                <c:ptCount val="12"/>
                <c:pt idx="0">
                  <c:v>8.652668416447945E-2</c:v>
                </c:pt>
                <c:pt idx="1">
                  <c:v>6.0192475940507438E-2</c:v>
                </c:pt>
                <c:pt idx="2">
                  <c:v>0.17086614173228346</c:v>
                </c:pt>
                <c:pt idx="3">
                  <c:v>0.33945756780402453</c:v>
                </c:pt>
                <c:pt idx="4">
                  <c:v>0.37769755030621177</c:v>
                </c:pt>
                <c:pt idx="5">
                  <c:v>0.45879265091863519</c:v>
                </c:pt>
                <c:pt idx="6">
                  <c:v>0.36316710411198599</c:v>
                </c:pt>
                <c:pt idx="7">
                  <c:v>0.33826789151356079</c:v>
                </c:pt>
                <c:pt idx="8">
                  <c:v>0.49081364829396323</c:v>
                </c:pt>
                <c:pt idx="9">
                  <c:v>0.37515310586176731</c:v>
                </c:pt>
                <c:pt idx="10">
                  <c:v>0.10279965004374453</c:v>
                </c:pt>
                <c:pt idx="11">
                  <c:v>0.11881014873140858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B1-4B48-94DD-27214452B0DB}"/>
            </c:ext>
          </c:extLst>
        </c:ser>
        <c:ser>
          <c:idx val="1"/>
          <c:order val="1"/>
          <c:tx>
            <c:strRef>
              <c:f>'[1]Grafici pivot'!$AE$19</c:f>
              <c:strCache>
                <c:ptCount val="1"/>
                <c:pt idx="0">
                  <c:v>Capacità extra alberghiera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'[1]Grafici pivot'!$AA$20:$AA$31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'[1]Grafici pivot'!$AE$20:$AE$31</c:f>
              <c:numCache>
                <c:formatCode>General</c:formatCode>
                <c:ptCount val="12"/>
                <c:pt idx="0">
                  <c:v>3.3509700176366842E-3</c:v>
                </c:pt>
                <c:pt idx="1">
                  <c:v>7.0546737213403874E-4</c:v>
                </c:pt>
                <c:pt idx="2">
                  <c:v>1.6225749559082892E-2</c:v>
                </c:pt>
                <c:pt idx="3">
                  <c:v>8.6596119929453264E-2</c:v>
                </c:pt>
                <c:pt idx="4">
                  <c:v>7.9894179894179893E-2</c:v>
                </c:pt>
                <c:pt idx="5">
                  <c:v>0.18051146384479719</c:v>
                </c:pt>
                <c:pt idx="6">
                  <c:v>0.27574955908289239</c:v>
                </c:pt>
                <c:pt idx="7">
                  <c:v>0.39708994708994705</c:v>
                </c:pt>
                <c:pt idx="8">
                  <c:v>0.21181657848324514</c:v>
                </c:pt>
                <c:pt idx="9">
                  <c:v>7.8042328042328038E-2</c:v>
                </c:pt>
                <c:pt idx="10">
                  <c:v>2.6102292768959437E-2</c:v>
                </c:pt>
                <c:pt idx="11">
                  <c:v>1.3051146384479718E-2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B1-4B48-94DD-27214452B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1779072"/>
        <c:axId val="1171780736"/>
      </c:barChart>
      <c:catAx>
        <c:axId val="117177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780736"/>
        <c:crosses val="autoZero"/>
        <c:auto val="1"/>
        <c:lblAlgn val="ctr"/>
        <c:lblOffset val="100"/>
        <c:noMultiLvlLbl val="0"/>
      </c:catAx>
      <c:valAx>
        <c:axId val="1171780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77907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45016236295821"/>
          <c:y val="0.11136310299837683"/>
          <c:w val="0.288319168463196"/>
          <c:h val="0.142606994073209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Strutture</a:t>
            </a:r>
            <a:r>
              <a:rPr lang="en-GB" baseline="0"/>
              <a:t> ricettive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'Strutture turistiche'!$AB$3</c:f>
              <c:strCache>
                <c:ptCount val="1"/>
                <c:pt idx="0">
                  <c:v>Posti letto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3A-42DE-AF4D-828C13FFA73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63A-42DE-AF4D-828C13FFA73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3A-42DE-AF4D-828C13FFA73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63A-42DE-AF4D-828C13FFA73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3A-42DE-AF4D-828C13FFA730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63A-42DE-AF4D-828C13FFA730}"/>
              </c:ext>
            </c:extLst>
          </c:dPt>
          <c:cat>
            <c:strRef>
              <c:f>'Strutture turistiche'!$AA$4:$AA$9</c:f>
              <c:strCache>
                <c:ptCount val="6"/>
                <c:pt idx="0">
                  <c:v>Alberghi 4 stelle</c:v>
                </c:pt>
                <c:pt idx="1">
                  <c:v>Alberghi 3 stelle</c:v>
                </c:pt>
                <c:pt idx="2">
                  <c:v>Bed &amp; breakfast</c:v>
                </c:pt>
                <c:pt idx="3">
                  <c:v>Case e appartamenti vacanza</c:v>
                </c:pt>
                <c:pt idx="4">
                  <c:v>Affittacamere</c:v>
                </c:pt>
                <c:pt idx="5">
                  <c:v>Alloggi agrituristici</c:v>
                </c:pt>
              </c:strCache>
            </c:strRef>
          </c:cat>
          <c:val>
            <c:numRef>
              <c:f>'Strutture turistiche'!$AB$4:$AB$9</c:f>
              <c:numCache>
                <c:formatCode>General</c:formatCode>
                <c:ptCount val="6"/>
                <c:pt idx="0">
                  <c:v>245</c:v>
                </c:pt>
                <c:pt idx="1">
                  <c:v>136</c:v>
                </c:pt>
                <c:pt idx="2">
                  <c:v>186</c:v>
                </c:pt>
                <c:pt idx="3">
                  <c:v>97</c:v>
                </c:pt>
                <c:pt idx="4">
                  <c:v>25</c:v>
                </c:pt>
                <c:pt idx="5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A-42DE-AF4D-828C13FF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7821999"/>
        <c:axId val="597824079"/>
      </c:barChart>
      <c:lineChart>
        <c:grouping val="standard"/>
        <c:varyColors val="0"/>
        <c:ser>
          <c:idx val="1"/>
          <c:order val="1"/>
          <c:tx>
            <c:strRef>
              <c:f>'Strutture turistiche'!$AC$3</c:f>
              <c:strCache>
                <c:ptCount val="1"/>
                <c:pt idx="0">
                  <c:v>Numero esercizi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76200">
                <a:solidFill>
                  <a:schemeClr val="accent2"/>
                </a:solidFill>
              </a:ln>
              <a:effectLst/>
            </c:spPr>
          </c:marker>
          <c:dPt>
            <c:idx val="2"/>
            <c:marker>
              <c:symbol val="circle"/>
              <c:size val="5"/>
              <c:spPr>
                <a:solidFill>
                  <a:schemeClr val="accent2"/>
                </a:solidFill>
                <a:ln w="76200"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D63A-42DE-AF4D-828C13FFA730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accent2"/>
                </a:solidFill>
                <a:ln w="76200"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D63A-42DE-AF4D-828C13FFA730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accent2">
                    <a:lumMod val="75000"/>
                  </a:schemeClr>
                </a:solidFill>
                <a:ln w="76200"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D63A-42DE-AF4D-828C13FFA730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accent2">
                    <a:lumMod val="75000"/>
                  </a:schemeClr>
                </a:solidFill>
                <a:ln w="76200"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D63A-42DE-AF4D-828C13FFA730}"/>
              </c:ext>
            </c:extLst>
          </c:dPt>
          <c:cat>
            <c:strRef>
              <c:f>'Strutture turistiche'!$AA$4:$AA$9</c:f>
              <c:strCache>
                <c:ptCount val="6"/>
                <c:pt idx="0">
                  <c:v>Alberghi 4 stelle</c:v>
                </c:pt>
                <c:pt idx="1">
                  <c:v>Alberghi 3 stelle</c:v>
                </c:pt>
                <c:pt idx="2">
                  <c:v>Bed &amp; breakfast</c:v>
                </c:pt>
                <c:pt idx="3">
                  <c:v>Case e appartamenti vacanza</c:v>
                </c:pt>
                <c:pt idx="4">
                  <c:v>Affittacamere</c:v>
                </c:pt>
                <c:pt idx="5">
                  <c:v>Alloggi agrituristici</c:v>
                </c:pt>
              </c:strCache>
            </c:strRef>
          </c:cat>
          <c:val>
            <c:numRef>
              <c:f>'Strutture turistiche'!$AC$4:$AC$9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26</c:v>
                </c:pt>
                <c:pt idx="3">
                  <c:v>9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3A-42DE-AF4D-828C13FFA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39759"/>
        <c:axId val="1165553071"/>
      </c:lineChart>
      <c:catAx>
        <c:axId val="597821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Tipologia</a:t>
                </a:r>
                <a:r>
                  <a:rPr lang="en-GB" sz="1200" baseline="0"/>
                  <a:t> struttura ricettiva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824079"/>
        <c:crosses val="autoZero"/>
        <c:auto val="1"/>
        <c:lblAlgn val="ctr"/>
        <c:lblOffset val="100"/>
        <c:noMultiLvlLbl val="0"/>
      </c:catAx>
      <c:valAx>
        <c:axId val="597824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Posti letto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821999"/>
        <c:crosses val="autoZero"/>
        <c:crossBetween val="between"/>
      </c:valAx>
      <c:valAx>
        <c:axId val="116555307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Numero esercizi</a:t>
                </a:r>
              </a:p>
            </c:rich>
          </c:tx>
          <c:layout>
            <c:manualLayout>
              <c:xMode val="edge"/>
              <c:yMode val="edge"/>
              <c:x val="0.94586061816899758"/>
              <c:y val="0.326973896246780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5539759"/>
        <c:crosses val="max"/>
        <c:crossBetween val="between"/>
      </c:valAx>
      <c:catAx>
        <c:axId val="11655397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55530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929995690837154"/>
          <c:y val="0.13530319529121201"/>
          <c:w val="0.19535409566341522"/>
          <c:h val="0.1399900489033768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Provenienza della</a:t>
            </a:r>
            <a:r>
              <a:rPr lang="en-GB" baseline="0"/>
              <a:t> p</a:t>
            </a:r>
            <a:r>
              <a:rPr lang="en-GB"/>
              <a:t>opolazione</a:t>
            </a:r>
            <a:r>
              <a:rPr lang="en-GB" baseline="0"/>
              <a:t> di origine straniera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EEB-4163-BF45-B7DC0F0C13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EEB-4163-BF45-B7DC0F0C13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EEB-4163-BF45-B7DC0F0C13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EEB-4163-BF45-B7DC0F0C13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EEB-4163-BF45-B7DC0F0C13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Demografia!$R$42:$R$46</c:f>
              <c:strCache>
                <c:ptCount val="5"/>
                <c:pt idx="0">
                  <c:v>Albania</c:v>
                </c:pt>
                <c:pt idx="1">
                  <c:v>Cina</c:v>
                </c:pt>
                <c:pt idx="2">
                  <c:v>Romania</c:v>
                </c:pt>
                <c:pt idx="3">
                  <c:v>Regno Unito</c:v>
                </c:pt>
                <c:pt idx="4">
                  <c:v>Altro</c:v>
                </c:pt>
              </c:strCache>
            </c:strRef>
          </c:cat>
          <c:val>
            <c:numRef>
              <c:f>Demografia!$S$42:$S$46</c:f>
              <c:numCache>
                <c:formatCode>General</c:formatCode>
                <c:ptCount val="5"/>
                <c:pt idx="0">
                  <c:v>0.4</c:v>
                </c:pt>
                <c:pt idx="1">
                  <c:v>0.18</c:v>
                </c:pt>
                <c:pt idx="2">
                  <c:v>0.14000000000000001</c:v>
                </c:pt>
                <c:pt idx="3">
                  <c:v>0.05</c:v>
                </c:pt>
                <c:pt idx="4" formatCode="0.00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EEB-4163-BF45-B7DC0F0C139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Utilizzo dei terreni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Agricoltura!$B$20</c:f>
              <c:strCache>
                <c:ptCount val="1"/>
                <c:pt idx="0">
                  <c:v>Ha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B1B-4EFF-B069-1051D7EA8BE6}"/>
              </c:ext>
            </c:extLst>
          </c:dPt>
          <c:dPt>
            <c:idx val="1"/>
            <c:bubble3D val="0"/>
            <c:spPr>
              <a:solidFill>
                <a:schemeClr val="accent6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B1B-4EFF-B069-1051D7EA8BE6}"/>
              </c:ext>
            </c:extLst>
          </c:dPt>
          <c:dPt>
            <c:idx val="2"/>
            <c:bubble3D val="0"/>
            <c:spPr>
              <a:solidFill>
                <a:schemeClr val="accent6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B1B-4EFF-B069-1051D7EA8BE6}"/>
              </c:ext>
            </c:extLst>
          </c:dPt>
          <c:dPt>
            <c:idx val="3"/>
            <c:bubble3D val="0"/>
            <c:spPr>
              <a:solidFill>
                <a:schemeClr val="accent6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B1B-4EFF-B069-1051D7EA8B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Agricoltura!$A$21:$A$24</c:f>
              <c:strCache>
                <c:ptCount val="4"/>
                <c:pt idx="0">
                  <c:v>Seminativi</c:v>
                </c:pt>
                <c:pt idx="1">
                  <c:v>Boschi</c:v>
                </c:pt>
                <c:pt idx="2">
                  <c:v>Prati e pascoli</c:v>
                </c:pt>
                <c:pt idx="3">
                  <c:v>Coltivazioni legnose</c:v>
                </c:pt>
              </c:strCache>
            </c:strRef>
          </c:cat>
          <c:val>
            <c:numRef>
              <c:f>Agricoltura!$B$21:$B$24</c:f>
              <c:numCache>
                <c:formatCode>General</c:formatCode>
                <c:ptCount val="4"/>
                <c:pt idx="0">
                  <c:v>1075.05</c:v>
                </c:pt>
                <c:pt idx="1">
                  <c:v>316.5</c:v>
                </c:pt>
                <c:pt idx="2">
                  <c:v>33.56</c:v>
                </c:pt>
                <c:pt idx="3">
                  <c:v>2120.6799999999998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17-4266-B8DF-67EF69913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259577928034939"/>
          <c:y val="0.30006747582575261"/>
          <c:w val="0.32797081380280002"/>
          <c:h val="0.699932524174247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Zootecnia delle aziende agricole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Agricoltura!$C$32</c:f>
              <c:strCache>
                <c:ptCount val="1"/>
                <c:pt idx="0">
                  <c:v>Capi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2DA0E93-0B47-47F6-AFB0-7177AA7D5046}" type="CELLRANGE">
                      <a:rPr lang="en-US"/>
                      <a:pPr/>
                      <a:t>[INTERVALLOCELLE]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4BF-4679-B858-C1BEC7E1BE8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FBA5930-FA3F-4B1C-A465-E7A43848BCCB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4BF-4679-B858-C1BEC7E1BE8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CD6440E-8579-4A76-862A-8766E168F667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4BF-4679-B858-C1BEC7E1BE8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6420A9B-5DDE-4B52-B180-90B4E9639168}" type="CELLRANGE">
                      <a:rPr lang="en-GB"/>
                      <a:pPr/>
                      <a:t>[INTERVALLOCELLE]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4BF-4679-B858-C1BEC7E1BE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Agricoltura!$B$33:$B$36</c:f>
              <c:numCache>
                <c:formatCode>General</c:formatCode>
                <c:ptCount val="4"/>
                <c:pt idx="0">
                  <c:v>32</c:v>
                </c:pt>
                <c:pt idx="1">
                  <c:v>68</c:v>
                </c:pt>
                <c:pt idx="2">
                  <c:v>142</c:v>
                </c:pt>
                <c:pt idx="3">
                  <c:v>15</c:v>
                </c:pt>
              </c:numCache>
            </c:numRef>
          </c:xVal>
          <c:yVal>
            <c:numRef>
              <c:f>Agricoltura!$C$33:$C$36</c:f>
              <c:numCache>
                <c:formatCode>General</c:formatCode>
                <c:ptCount val="4"/>
                <c:pt idx="0">
                  <c:v>347</c:v>
                </c:pt>
                <c:pt idx="1">
                  <c:v>556</c:v>
                </c:pt>
                <c:pt idx="2">
                  <c:v>204</c:v>
                </c:pt>
                <c:pt idx="3">
                  <c:v>76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Agricoltura!$A$33:$A$36</c15:f>
                <c15:dlblRangeCache>
                  <c:ptCount val="4"/>
                  <c:pt idx="0">
                    <c:v>Bovini</c:v>
                  </c:pt>
                  <c:pt idx="1">
                    <c:v>Ovini - Caprini</c:v>
                  </c:pt>
                  <c:pt idx="2">
                    <c:v>Equini</c:v>
                  </c:pt>
                  <c:pt idx="3">
                    <c:v>Suini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4BF-4679-B858-C1BEC7E1B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819487"/>
        <c:axId val="1143819903"/>
      </c:scatterChart>
      <c:valAx>
        <c:axId val="1143819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Numero allevamenti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3819903"/>
        <c:crosses val="autoZero"/>
        <c:crossBetween val="midCat"/>
      </c:valAx>
      <c:valAx>
        <c:axId val="1143819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Numero capi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38194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Distribuzione del reddito</a:t>
            </a:r>
          </a:p>
          <a:p>
            <a:pPr>
              <a:defRPr/>
            </a:pPr>
            <a:r>
              <a:rPr lang="en-US" sz="1000" b="0" baseline="0"/>
              <a:t>Reddito annuale medio in diverse classi percentili</a:t>
            </a:r>
            <a:endParaRPr lang="en-US" sz="1000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3538123359580057"/>
                  <c:y val="-0.148008165645960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3087510936132984"/>
                      <c:h val="0.1203011081948089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A978-4715-961B-C5D1A86FE8EC}"/>
                </c:ext>
              </c:extLst>
            </c:dLbl>
            <c:dLbl>
              <c:idx val="1"/>
              <c:layout>
                <c:manualLayout>
                  <c:x val="-0.11181517935258098"/>
                  <c:y val="-0.134194371536891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78-4715-961B-C5D1A86FE8EC}"/>
                </c:ext>
              </c:extLst>
            </c:dLbl>
            <c:dLbl>
              <c:idx val="2"/>
              <c:layout>
                <c:manualLayout>
                  <c:x val="-0.105807305336833"/>
                  <c:y val="-0.1288108778069408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978-4715-961B-C5D1A86FE8EC}"/>
                </c:ext>
              </c:extLst>
            </c:dLbl>
            <c:dLbl>
              <c:idx val="3"/>
              <c:layout>
                <c:manualLayout>
                  <c:x val="-8.8863079615048121E-2"/>
                  <c:y val="-0.1005785214348206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78-4715-961B-C5D1A86FE8EC}"/>
                </c:ext>
              </c:extLst>
            </c:dLbl>
            <c:dLbl>
              <c:idx val="4"/>
              <c:layout>
                <c:manualLayout>
                  <c:x val="-2.9539687601355297E-2"/>
                  <c:y val="-5.4557925642618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978-4715-961B-C5D1A86FE8EC}"/>
                </c:ext>
              </c:extLst>
            </c:dLbl>
            <c:dLbl>
              <c:idx val="5"/>
              <c:layout>
                <c:manualLayout>
                  <c:x val="-1.3147162419858473E-2"/>
                  <c:y val="-4.69034893302019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0804768153980752"/>
                      <c:h val="0.129560367454068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A978-4715-961B-C5D1A86FE8EC}"/>
                </c:ext>
              </c:extLst>
            </c:dLbl>
            <c:dLbl>
              <c:idx val="6"/>
              <c:layout>
                <c:manualLayout>
                  <c:x val="-2.8525250543059065E-2"/>
                  <c:y val="-2.0243314577283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1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978-4715-961B-C5D1A86FE8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exp"/>
            <c:dispRSqr val="0"/>
            <c:dispEq val="0"/>
          </c:trendline>
          <c:xVal>
            <c:numRef>
              <c:f>Redditi!$G$3:$G$9</c:f>
              <c:numCache>
                <c:formatCode>0%</c:formatCode>
                <c:ptCount val="7"/>
                <c:pt idx="0">
                  <c:v>0.17599999999999999</c:v>
                </c:pt>
                <c:pt idx="1">
                  <c:v>0.45383265067290812</c:v>
                </c:pt>
                <c:pt idx="2">
                  <c:v>0.6961966062024576</c:v>
                </c:pt>
                <c:pt idx="3">
                  <c:v>0.91123464014043298</c:v>
                </c:pt>
                <c:pt idx="4">
                  <c:v>0.98894090111176114</c:v>
                </c:pt>
                <c:pt idx="5">
                  <c:v>0.99555295494441187</c:v>
                </c:pt>
                <c:pt idx="6">
                  <c:v>0.9990637799882971</c:v>
                </c:pt>
              </c:numCache>
            </c:numRef>
          </c:xVal>
          <c:yVal>
            <c:numRef>
              <c:f>Redditi!$H$3:$H$9</c:f>
              <c:numCache>
                <c:formatCode>_-* #,##0\ [$€-410]_-;\-* #,##0\ [$€-410]_-;_-* "-"??\ [$€-410]_-;_-@_-</c:formatCode>
                <c:ptCount val="7"/>
                <c:pt idx="0">
                  <c:v>4625.3575456053068</c:v>
                </c:pt>
                <c:pt idx="1">
                  <c:v>12412.228852838934</c:v>
                </c:pt>
                <c:pt idx="2">
                  <c:v>20061.538907284768</c:v>
                </c:pt>
                <c:pt idx="3">
                  <c:v>33470.572676727563</c:v>
                </c:pt>
                <c:pt idx="4">
                  <c:v>63315.434782608696</c:v>
                </c:pt>
                <c:pt idx="5">
                  <c:v>91268.818181818177</c:v>
                </c:pt>
                <c:pt idx="6">
                  <c:v>177021.5625</c:v>
                </c:pt>
              </c:numCache>
            </c:numRef>
          </c:yVal>
          <c:bubbleSize>
            <c:numRef>
              <c:f>Redditi!$I$3:$I$9</c:f>
              <c:numCache>
                <c:formatCode>0</c:formatCode>
                <c:ptCount val="7"/>
                <c:pt idx="0">
                  <c:v>3015</c:v>
                </c:pt>
                <c:pt idx="1">
                  <c:v>1726</c:v>
                </c:pt>
                <c:pt idx="2">
                  <c:v>2416</c:v>
                </c:pt>
                <c:pt idx="3">
                  <c:v>1259</c:v>
                </c:pt>
                <c:pt idx="4">
                  <c:v>69</c:v>
                </c:pt>
                <c:pt idx="5">
                  <c:v>44</c:v>
                </c:pt>
                <c:pt idx="6">
                  <c:v>16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A978-4715-961B-C5D1A86FE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395364271"/>
        <c:axId val="1395369263"/>
      </c:bubbleChart>
      <c:valAx>
        <c:axId val="1395364271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Classe percentile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5369263"/>
        <c:crosses val="max"/>
        <c:crossBetween val="midCat"/>
      </c:valAx>
      <c:valAx>
        <c:axId val="1395369263"/>
        <c:scaling>
          <c:orientation val="minMax"/>
          <c:max val="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Reddito</a:t>
                </a:r>
                <a:r>
                  <a:rPr lang="en-GB" baseline="0"/>
                  <a:t> annuale medio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\ [$€-410]_-;\-* #,##0\ [$€-410]_-;_-* &quot;-&quot;??\ [$€-410]_-;_-@_-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5364271"/>
        <c:crosses val="autoZero"/>
        <c:crossBetween val="midCat"/>
        <c:majorUnit val="25000"/>
        <c:minorUnit val="25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AA-4B3E-A303-85FA6CC2467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AA-4B3E-A303-85FA6CC2467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8AA-4B3E-A303-85FA6CC2467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8AA-4B3E-A303-85FA6CC2467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8AA-4B3E-A303-85FA6CC2467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8AA-4B3E-A303-85FA6CC2467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2495-4A77-9B47-BDD393FD70D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495-4A77-9B47-BDD393FD70D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2495-4A77-9B47-BDD393FD70D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495-4A77-9B47-BDD393FD70D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495-4A77-9B47-BDD393FD70DB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495-4A77-9B47-BDD393FD70DB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495-4A77-9B47-BDD393FD70DB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495-4A77-9B47-BDD393FD70DB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495-4A77-9B47-BDD393FD70DB}"/>
              </c:ext>
            </c:extLst>
          </c:dPt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495-4A77-9B47-BDD393FD70D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495-4A77-9B47-BDD393FD70D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495-4A77-9B47-BDD393FD70D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495-4A77-9B47-BDD393FD70D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495-4A77-9B47-BDD393FD70D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495-4A77-9B47-BDD393FD70D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495-4A77-9B47-BDD393FD70D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495-4A77-9B47-BDD393FD70D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495-4A77-9B47-BDD393FD70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'Spesa pubblica'!$A$31:$A$45</c:f>
              <c:strCache>
                <c:ptCount val="15"/>
                <c:pt idx="0">
                  <c:v>Istruzione</c:v>
                </c:pt>
                <c:pt idx="1">
                  <c:v>Ambiente e sostenibilità</c:v>
                </c:pt>
                <c:pt idx="2">
                  <c:v>Servizi istituzionali</c:v>
                </c:pt>
                <c:pt idx="3">
                  <c:v>Trasporti</c:v>
                </c:pt>
                <c:pt idx="4">
                  <c:v>Diritti sociali</c:v>
                </c:pt>
                <c:pt idx="5">
                  <c:v>Ordine pubblico</c:v>
                </c:pt>
                <c:pt idx="6">
                  <c:v>Anticipazioni finanziarie 500,000€</c:v>
                </c:pt>
                <c:pt idx="7">
                  <c:v>Fondi e accantonamenti 479,827€</c:v>
                </c:pt>
                <c:pt idx="8">
                  <c:v>Sport e Politiche giovanili 344,542€</c:v>
                </c:pt>
                <c:pt idx="9">
                  <c:v>Edilizia 308,283€</c:v>
                </c:pt>
                <c:pt idx="10">
                  <c:v>Beni e attività culturali 282,286€</c:v>
                </c:pt>
                <c:pt idx="11">
                  <c:v>Debito pubblico 133,976€</c:v>
                </c:pt>
                <c:pt idx="12">
                  <c:v>Turismo 132,452€</c:v>
                </c:pt>
                <c:pt idx="13">
                  <c:v>Sviluppo economico 102,349€</c:v>
                </c:pt>
                <c:pt idx="14">
                  <c:v>Soccorso civile 11,924€</c:v>
                </c:pt>
              </c:strCache>
            </c:strRef>
          </c:cat>
          <c:val>
            <c:numRef>
              <c:f>'Spesa pubblica'!$B$31:$B$45</c:f>
              <c:numCache>
                <c:formatCode>_-* #,##0\ "€"_-;\-* #,##0\ "€"_-;_-* "-"??\ "€"_-;_-@_-</c:formatCode>
                <c:ptCount val="15"/>
                <c:pt idx="0">
                  <c:v>3792437</c:v>
                </c:pt>
                <c:pt idx="1">
                  <c:v>3369081.26</c:v>
                </c:pt>
                <c:pt idx="2">
                  <c:v>2896742.42</c:v>
                </c:pt>
                <c:pt idx="3">
                  <c:v>1184957</c:v>
                </c:pt>
                <c:pt idx="4">
                  <c:v>1175665</c:v>
                </c:pt>
                <c:pt idx="5">
                  <c:v>706350</c:v>
                </c:pt>
                <c:pt idx="6">
                  <c:v>500000</c:v>
                </c:pt>
                <c:pt idx="7">
                  <c:v>479827</c:v>
                </c:pt>
                <c:pt idx="8">
                  <c:v>344542</c:v>
                </c:pt>
                <c:pt idx="9">
                  <c:v>308283.39</c:v>
                </c:pt>
                <c:pt idx="10">
                  <c:v>282285.90000000002</c:v>
                </c:pt>
                <c:pt idx="11">
                  <c:v>133976</c:v>
                </c:pt>
                <c:pt idx="12">
                  <c:v>132452</c:v>
                </c:pt>
                <c:pt idx="13">
                  <c:v>102349</c:v>
                </c:pt>
                <c:pt idx="14">
                  <c:v>11924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95-4A77-9B47-BDD393FD70D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Provenienza studenti</a:t>
            </a:r>
            <a:r>
              <a:rPr lang="en-GB" baseline="0"/>
              <a:t> Liceo "Punzi"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55-4BD4-B757-FAF2707709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55-4BD4-B757-FAF2707709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455-4BD4-B757-FAF2707709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3A1-4D86-9220-4E723696F6A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455-4BD4-B757-FAF2707709A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455-4BD4-B757-FAF2707709A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455-4BD4-B757-FAF2707709A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3A1-4D86-9220-4E723696F6A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3A1-4D86-9220-4E723696F6A7}"/>
              </c:ext>
            </c:extLst>
          </c:dPt>
          <c:dLbls>
            <c:dLbl>
              <c:idx val="3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55417760279965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03A1-4D86-9220-4E723696F6A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A1-4D86-9220-4E723696F6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3A1-4D86-9220-4E723696F6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Istruzione!$A$17:$A$25</c:f>
              <c:strCache>
                <c:ptCount val="9"/>
                <c:pt idx="0">
                  <c:v>Cisternino</c:v>
                </c:pt>
                <c:pt idx="1">
                  <c:v>Locorotondo</c:v>
                </c:pt>
                <c:pt idx="2">
                  <c:v>Ostuni</c:v>
                </c:pt>
                <c:pt idx="3">
                  <c:v>Ceglie Messapica</c:v>
                </c:pt>
                <c:pt idx="4">
                  <c:v>Fasano</c:v>
                </c:pt>
                <c:pt idx="5">
                  <c:v>Carovigno</c:v>
                </c:pt>
                <c:pt idx="6">
                  <c:v>San Vito dei Normanni</c:v>
                </c:pt>
                <c:pt idx="7">
                  <c:v>Martina Franca</c:v>
                </c:pt>
                <c:pt idx="8">
                  <c:v>San michele</c:v>
                </c:pt>
              </c:strCache>
            </c:strRef>
          </c:cat>
          <c:val>
            <c:numRef>
              <c:f>Istruzione!$F$17:$F$25</c:f>
              <c:numCache>
                <c:formatCode>General</c:formatCode>
                <c:ptCount val="9"/>
                <c:pt idx="0">
                  <c:v>119</c:v>
                </c:pt>
                <c:pt idx="1">
                  <c:v>28</c:v>
                </c:pt>
                <c:pt idx="2">
                  <c:v>77</c:v>
                </c:pt>
                <c:pt idx="3">
                  <c:v>66</c:v>
                </c:pt>
                <c:pt idx="4">
                  <c:v>46</c:v>
                </c:pt>
                <c:pt idx="5">
                  <c:v>54</c:v>
                </c:pt>
                <c:pt idx="6">
                  <c:v>21</c:v>
                </c:pt>
                <c:pt idx="7">
                  <c:v>7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A1-4D86-9220-4E723696F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B1F-48E8-9EBE-61E1F69E519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B8-4985-9D1C-18798A3DC5C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B1F-48E8-9EBE-61E1F69E519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AB8-4985-9D1C-18798A3DC5C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AB8-4985-9D1C-18798A3DC5C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AB8-4985-9D1C-18798A3DC5C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AB8-4985-9D1C-18798A3DC5C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AB8-4985-9D1C-18798A3DC5C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AB8-4985-9D1C-18798A3DC5C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5AB8-4985-9D1C-18798A3DC5C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5AB8-4985-9D1C-18798A3DC5C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5AB8-4985-9D1C-18798A3DC5CE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5AB8-4985-9D1C-18798A3DC5CE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5AB8-4985-9D1C-18798A3DC5CE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5AB8-4985-9D1C-18798A3DC5CE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B1F-48E8-9EBE-61E1F69E5196}"/>
              </c:ext>
            </c:extLst>
          </c:dPt>
          <c:dLbls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1F-48E8-9EBE-61E1F69E51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Istruzione!$A$49:$A$64</c:f>
              <c:strCache>
                <c:ptCount val="16"/>
                <c:pt idx="0">
                  <c:v>ingegneria</c:v>
                </c:pt>
                <c:pt idx="1">
                  <c:v>economico-statistico</c:v>
                </c:pt>
                <c:pt idx="2">
                  <c:v> medico</c:v>
                </c:pt>
                <c:pt idx="3">
                  <c:v> giuridico</c:v>
                </c:pt>
                <c:pt idx="4">
                  <c:v> linguistico</c:v>
                </c:pt>
                <c:pt idx="5">
                  <c:v> politico-sociale</c:v>
                </c:pt>
                <c:pt idx="6">
                  <c:v> architettura</c:v>
                </c:pt>
                <c:pt idx="7">
                  <c:v> geo-biologico</c:v>
                </c:pt>
                <c:pt idx="8">
                  <c:v> scientifico</c:v>
                </c:pt>
                <c:pt idx="9">
                  <c:v> psicologico</c:v>
                </c:pt>
                <c:pt idx="10">
                  <c:v> letterario</c:v>
                </c:pt>
                <c:pt idx="11">
                  <c:v> insegnamento</c:v>
                </c:pt>
                <c:pt idx="12">
                  <c:v>farmaceutico</c:v>
                </c:pt>
                <c:pt idx="13">
                  <c:v>sportivo</c:v>
                </c:pt>
                <c:pt idx="14">
                  <c:v> agrario</c:v>
                </c:pt>
                <c:pt idx="15">
                  <c:v> difesa e sicurezza</c:v>
                </c:pt>
              </c:strCache>
            </c:strRef>
          </c:cat>
          <c:val>
            <c:numRef>
              <c:f>Istruzione!$B$49:$B$64</c:f>
              <c:numCache>
                <c:formatCode>General</c:formatCode>
                <c:ptCount val="16"/>
                <c:pt idx="0">
                  <c:v>58</c:v>
                </c:pt>
                <c:pt idx="1">
                  <c:v>49</c:v>
                </c:pt>
                <c:pt idx="2">
                  <c:v>42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26</c:v>
                </c:pt>
                <c:pt idx="8">
                  <c:v>25</c:v>
                </c:pt>
                <c:pt idx="9">
                  <c:v>23</c:v>
                </c:pt>
                <c:pt idx="10">
                  <c:v>20</c:v>
                </c:pt>
                <c:pt idx="11">
                  <c:v>16</c:v>
                </c:pt>
                <c:pt idx="12">
                  <c:v>15</c:v>
                </c:pt>
                <c:pt idx="13">
                  <c:v>12</c:v>
                </c:pt>
                <c:pt idx="14">
                  <c:v>11</c:v>
                </c:pt>
                <c:pt idx="1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1F-48E8-9EBE-61E1F69E5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Presenze</a:t>
            </a:r>
            <a:r>
              <a:rPr lang="en-GB" baseline="0"/>
              <a:t> turistiche e stagionalizzazione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v>Alberghiero - Italia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  <c:pt idx="8">
                <c:v>Settembre</c:v>
              </c:pt>
              <c:pt idx="9">
                <c:v>Ottobre</c:v>
              </c:pt>
              <c:pt idx="10">
                <c:v>Novembre</c:v>
              </c:pt>
              <c:pt idx="11">
                <c:v>Dicembre</c:v>
              </c:pt>
            </c:strLit>
          </c:cat>
          <c:val>
            <c:numLit>
              <c:formatCode>General</c:formatCode>
              <c:ptCount val="12"/>
              <c:pt idx="0">
                <c:v>971</c:v>
              </c:pt>
              <c:pt idx="1">
                <c:v>657</c:v>
              </c:pt>
              <c:pt idx="2">
                <c:v>1581</c:v>
              </c:pt>
              <c:pt idx="3">
                <c:v>2491</c:v>
              </c:pt>
              <c:pt idx="4">
                <c:v>2337</c:v>
              </c:pt>
              <c:pt idx="5">
                <c:v>3256</c:v>
              </c:pt>
              <c:pt idx="6">
                <c:v>2483</c:v>
              </c:pt>
              <c:pt idx="7">
                <c:v>2599.402</c:v>
              </c:pt>
              <c:pt idx="8">
                <c:v>3025</c:v>
              </c:pt>
              <c:pt idx="9">
                <c:v>2243</c:v>
              </c:pt>
              <c:pt idx="10">
                <c:v>1023</c:v>
              </c:pt>
              <c:pt idx="11">
                <c:v>1345</c:v>
              </c:pt>
            </c:numLit>
          </c:val>
          <c:extLst>
            <c:ext xmlns:c16="http://schemas.microsoft.com/office/drawing/2014/chart" uri="{C3380CC4-5D6E-409C-BE32-E72D297353CC}">
              <c16:uniqueId val="{00000000-7EF6-4E9C-B028-5C1B6DD8254B}"/>
            </c:ext>
          </c:extLst>
        </c:ser>
        <c:ser>
          <c:idx val="1"/>
          <c:order val="1"/>
          <c:tx>
            <c:v>Alberghiero - Estero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  <c:pt idx="8">
                <c:v>Settembre</c:v>
              </c:pt>
              <c:pt idx="9">
                <c:v>Ottobre</c:v>
              </c:pt>
              <c:pt idx="10">
                <c:v>Novembre</c:v>
              </c:pt>
              <c:pt idx="11">
                <c:v>Dicembre</c:v>
              </c:pt>
            </c:strLit>
          </c:cat>
          <c:val>
            <c:numLit>
              <c:formatCode>General</c:formatCode>
              <c:ptCount val="12"/>
              <c:pt idx="0">
                <c:v>18</c:v>
              </c:pt>
              <c:pt idx="1">
                <c:v>31</c:v>
              </c:pt>
              <c:pt idx="2">
                <c:v>372</c:v>
              </c:pt>
              <c:pt idx="3">
                <c:v>1389</c:v>
              </c:pt>
              <c:pt idx="4">
                <c:v>1980.0830000000001</c:v>
              </c:pt>
              <c:pt idx="5">
                <c:v>1988</c:v>
              </c:pt>
              <c:pt idx="6">
                <c:v>1668</c:v>
              </c:pt>
              <c:pt idx="7">
                <c:v>1267</c:v>
              </c:pt>
              <c:pt idx="8">
                <c:v>2585</c:v>
              </c:pt>
              <c:pt idx="9">
                <c:v>2045</c:v>
              </c:pt>
              <c:pt idx="10">
                <c:v>152</c:v>
              </c:pt>
              <c:pt idx="11">
                <c:v>13</c:v>
              </c:pt>
            </c:numLit>
          </c:val>
          <c:extLst>
            <c:ext xmlns:c16="http://schemas.microsoft.com/office/drawing/2014/chart" uri="{C3380CC4-5D6E-409C-BE32-E72D297353CC}">
              <c16:uniqueId val="{00000001-7EF6-4E9C-B028-5C1B6DD8254B}"/>
            </c:ext>
          </c:extLst>
        </c:ser>
        <c:ser>
          <c:idx val="2"/>
          <c:order val="2"/>
          <c:tx>
            <c:v>Extra-alberghiero - Italia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  <c:pt idx="8">
                <c:v>Settembre</c:v>
              </c:pt>
              <c:pt idx="9">
                <c:v>Ottobre</c:v>
              </c:pt>
              <c:pt idx="10">
                <c:v>Novembre</c:v>
              </c:pt>
              <c:pt idx="11">
                <c:v>Dicembre</c:v>
              </c:pt>
            </c:strLit>
          </c:cat>
          <c:val>
            <c:numLit>
              <c:formatCode>General</c:formatCode>
              <c:ptCount val="12"/>
              <c:pt idx="0">
                <c:v>25</c:v>
              </c:pt>
              <c:pt idx="1">
                <c:v>8</c:v>
              </c:pt>
              <c:pt idx="2">
                <c:v>74</c:v>
              </c:pt>
              <c:pt idx="3">
                <c:v>525</c:v>
              </c:pt>
              <c:pt idx="4">
                <c:v>257</c:v>
              </c:pt>
              <c:pt idx="5">
                <c:v>860</c:v>
              </c:pt>
              <c:pt idx="6">
                <c:v>1343</c:v>
              </c:pt>
              <c:pt idx="7">
                <c:v>2734</c:v>
              </c:pt>
              <c:pt idx="8">
                <c:v>705</c:v>
              </c:pt>
              <c:pt idx="9">
                <c:v>164</c:v>
              </c:pt>
              <c:pt idx="10">
                <c:v>87</c:v>
              </c:pt>
              <c:pt idx="11">
                <c:v>102</c:v>
              </c:pt>
            </c:numLit>
          </c:val>
          <c:extLst>
            <c:ext xmlns:c16="http://schemas.microsoft.com/office/drawing/2014/chart" uri="{C3380CC4-5D6E-409C-BE32-E72D297353CC}">
              <c16:uniqueId val="{00000002-7EF6-4E9C-B028-5C1B6DD8254B}"/>
            </c:ext>
          </c:extLst>
        </c:ser>
        <c:ser>
          <c:idx val="3"/>
          <c:order val="3"/>
          <c:tx>
            <c:v>Extra-alberghiero - Estero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Gennaio</c:v>
              </c:pt>
              <c:pt idx="1">
                <c:v>Febbraio</c:v>
              </c:pt>
              <c:pt idx="2">
                <c:v>Marzo</c:v>
              </c:pt>
              <c:pt idx="3">
                <c:v>Aprile</c:v>
              </c:pt>
              <c:pt idx="4">
                <c:v>Maggio</c:v>
              </c:pt>
              <c:pt idx="5">
                <c:v>Giugno</c:v>
              </c:pt>
              <c:pt idx="6">
                <c:v>Luglio</c:v>
              </c:pt>
              <c:pt idx="7">
                <c:v>Agosto</c:v>
              </c:pt>
              <c:pt idx="8">
                <c:v>Settembre</c:v>
              </c:pt>
              <c:pt idx="9">
                <c:v>Ottobre</c:v>
              </c:pt>
              <c:pt idx="10">
                <c:v>Novembre</c:v>
              </c:pt>
              <c:pt idx="11">
                <c:v>Dicembre</c:v>
              </c:pt>
            </c:strLit>
          </c:cat>
          <c:val>
            <c:numLit>
              <c:formatCode>General</c:formatCode>
              <c:ptCount val="12"/>
              <c:pt idx="0">
                <c:v>13</c:v>
              </c:pt>
              <c:pt idx="1">
                <c:v>0</c:v>
              </c:pt>
              <c:pt idx="2">
                <c:v>110</c:v>
              </c:pt>
              <c:pt idx="3">
                <c:v>457</c:v>
              </c:pt>
              <c:pt idx="4">
                <c:v>649</c:v>
              </c:pt>
              <c:pt idx="5">
                <c:v>1187</c:v>
              </c:pt>
              <c:pt idx="6">
                <c:v>1784</c:v>
              </c:pt>
              <c:pt idx="7">
                <c:v>1769</c:v>
              </c:pt>
              <c:pt idx="8">
                <c:v>1697</c:v>
              </c:pt>
              <c:pt idx="9">
                <c:v>721</c:v>
              </c:pt>
              <c:pt idx="10">
                <c:v>209</c:v>
              </c:pt>
              <c:pt idx="11">
                <c:v>46</c:v>
              </c:pt>
            </c:numLit>
          </c:val>
          <c:extLst>
            <c:ext xmlns:c16="http://schemas.microsoft.com/office/drawing/2014/chart" uri="{C3380CC4-5D6E-409C-BE32-E72D297353CC}">
              <c16:uniqueId val="{00000003-7EF6-4E9C-B028-5C1B6DD82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11680064"/>
        <c:axId val="911695456"/>
      </c:barChart>
      <c:catAx>
        <c:axId val="911680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Mese</a:t>
                </a:r>
              </a:p>
            </c:rich>
          </c:tx>
          <c:layout>
            <c:manualLayout>
              <c:xMode val="edge"/>
              <c:yMode val="edge"/>
              <c:x val="0.42035434321901372"/>
              <c:y val="0.820989783301880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1695456"/>
        <c:crosses val="autoZero"/>
        <c:auto val="1"/>
        <c:lblAlgn val="ctr"/>
        <c:lblOffset val="100"/>
        <c:noMultiLvlLbl val="0"/>
      </c:catAx>
      <c:valAx>
        <c:axId val="91169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Somma presenze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168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txData>
          <cx:v>Superficie Agricola Utilizzata per classi (Ha)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Superficie Agricola Utilizzata per classi (Ha)</a:t>
          </a:r>
        </a:p>
      </cx:txPr>
    </cx:title>
    <cx:plotArea>
      <cx:plotAreaRegion>
        <cx:series layoutId="treemap" uniqueId="{C676E802-F4D5-493A-97EA-FE2C85092D84}">
          <cx:tx>
            <cx:txData>
              <cx:f>_xlchart.v1.1</cx:f>
              <cx:v>SAU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microsoft.com/office/2014/relationships/chartEx" Target="../charts/chartEx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262466</xdr:colOff>
      <xdr:row>23</xdr:row>
      <xdr:rowOff>101598</xdr:rowOff>
    </xdr:from>
    <xdr:to>
      <xdr:col>22</xdr:col>
      <xdr:colOff>359833</xdr:colOff>
      <xdr:row>38</xdr:row>
      <xdr:rowOff>114298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8F89EB37-8A83-4BBF-8CF7-CCF56B3C89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592666</xdr:colOff>
      <xdr:row>23</xdr:row>
      <xdr:rowOff>114301</xdr:rowOff>
    </xdr:from>
    <xdr:to>
      <xdr:col>14</xdr:col>
      <xdr:colOff>357293</xdr:colOff>
      <xdr:row>47</xdr:row>
      <xdr:rowOff>111338</xdr:rowOff>
    </xdr:to>
    <xdr:pic>
      <xdr:nvPicPr>
        <xdr:cNvPr id="9" name="Immagine 8" descr="Grafico Popolazione per età e sesso Comune di Cisternino (BR)">
          <a:extLst>
            <a:ext uri="{FF2B5EF4-FFF2-40B4-BE49-F238E27FC236}">
              <a16:creationId xmlns:a16="http://schemas.microsoft.com/office/drawing/2014/main" id="{8E82CB87-09AE-4602-AB73-57409B460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8833" y="4305301"/>
          <a:ext cx="5517727" cy="45521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241299</xdr:colOff>
      <xdr:row>38</xdr:row>
      <xdr:rowOff>182033</xdr:rowOff>
    </xdr:from>
    <xdr:to>
      <xdr:col>22</xdr:col>
      <xdr:colOff>338666</xdr:colOff>
      <xdr:row>53</xdr:row>
      <xdr:rowOff>135466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F6DA99F-54E4-4A5D-B5F3-BCAD2679C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121920</xdr:colOff>
      <xdr:row>2</xdr:row>
      <xdr:rowOff>0</xdr:rowOff>
    </xdr:from>
    <xdr:to>
      <xdr:col>8</xdr:col>
      <xdr:colOff>426720</xdr:colOff>
      <xdr:row>14</xdr:row>
      <xdr:rowOff>72390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Grafico 2">
              <a:extLst>
                <a:ext uri="{FF2B5EF4-FFF2-40B4-BE49-F238E27FC236}">
                  <a16:creationId xmlns:a16="http://schemas.microsoft.com/office/drawing/2014/main" id="{483A93FC-0C0D-4B33-AAEF-0BE3C20A97D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50820" y="369570"/>
              <a:ext cx="3722370" cy="22707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3</xdr:col>
      <xdr:colOff>361949</xdr:colOff>
      <xdr:row>15</xdr:row>
      <xdr:rowOff>163829</xdr:rowOff>
    </xdr:from>
    <xdr:to>
      <xdr:col>7</xdr:col>
      <xdr:colOff>390524</xdr:colOff>
      <xdr:row>28</xdr:row>
      <xdr:rowOff>142874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9FF5240-BA7F-4B09-BAC1-1303F26914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426719</xdr:colOff>
      <xdr:row>29</xdr:row>
      <xdr:rowOff>222885</xdr:rowOff>
    </xdr:from>
    <xdr:to>
      <xdr:col>10</xdr:col>
      <xdr:colOff>495300</xdr:colOff>
      <xdr:row>43</xdr:row>
      <xdr:rowOff>57150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3633145D-00B5-4698-AFAD-67425DD828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481964</xdr:colOff>
      <xdr:row>0</xdr:row>
      <xdr:rowOff>120014</xdr:rowOff>
    </xdr:from>
    <xdr:to>
      <xdr:col>9</xdr:col>
      <xdr:colOff>1127759</xdr:colOff>
      <xdr:row>17</xdr:row>
      <xdr:rowOff>121919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76899AE7-8A76-41A1-80CF-140F92A0D9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401954</xdr:colOff>
      <xdr:row>1</xdr:row>
      <xdr:rowOff>129540</xdr:rowOff>
    </xdr:from>
    <xdr:to>
      <xdr:col>17</xdr:col>
      <xdr:colOff>53340</xdr:colOff>
      <xdr:row>18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1009AC0-82AE-43AA-B9FE-EBF92DEEB9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716280</xdr:colOff>
      <xdr:row>14</xdr:row>
      <xdr:rowOff>85725</xdr:rowOff>
    </xdr:from>
    <xdr:to>
      <xdr:col>11</xdr:col>
      <xdr:colOff>735330</xdr:colOff>
      <xdr:row>25</xdr:row>
      <xdr:rowOff>169545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C1024BA-D273-4582-8015-19000909FE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840105</xdr:colOff>
      <xdr:row>36</xdr:row>
      <xdr:rowOff>89535</xdr:rowOff>
    </xdr:from>
    <xdr:to>
      <xdr:col>8</xdr:col>
      <xdr:colOff>859155</xdr:colOff>
      <xdr:row>50</xdr:row>
      <xdr:rowOff>89535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1DBD3403-251A-472E-81E2-3C425E2404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11</xdr:row>
      <xdr:rowOff>137160</xdr:rowOff>
    </xdr:from>
    <xdr:to>
      <xdr:col>19</xdr:col>
      <xdr:colOff>506730</xdr:colOff>
      <xdr:row>28</xdr:row>
      <xdr:rowOff>129540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FEBD6C7F-96C7-4F6B-BF09-38B793BA77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333375</xdr:colOff>
      <xdr:row>13</xdr:row>
      <xdr:rowOff>43815</xdr:rowOff>
    </xdr:from>
    <xdr:to>
      <xdr:col>7</xdr:col>
      <xdr:colOff>424815</xdr:colOff>
      <xdr:row>28</xdr:row>
      <xdr:rowOff>43815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34FB6BB-2037-44CB-9DDC-56DDA94BAE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148590</xdr:colOff>
      <xdr:row>0</xdr:row>
      <xdr:rowOff>174171</xdr:rowOff>
    </xdr:from>
    <xdr:to>
      <xdr:col>19</xdr:col>
      <xdr:colOff>598714</xdr:colOff>
      <xdr:row>14</xdr:row>
      <xdr:rowOff>446313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79C1529-5326-4DDD-97B6-76DB29B73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247650</xdr:colOff>
      <xdr:row>16</xdr:row>
      <xdr:rowOff>2719</xdr:rowOff>
    </xdr:from>
    <xdr:to>
      <xdr:col>15</xdr:col>
      <xdr:colOff>582386</xdr:colOff>
      <xdr:row>30</xdr:row>
      <xdr:rowOff>108855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7E5A0892-8BCD-4005-9C5B-F1352DF0D2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imentoturisticoalberghiero2019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imentoturisticoalberghiero20"/>
      <sheetName val="Pivot Table"/>
      <sheetName val="Mappe"/>
      <sheetName val="Grafici pivot"/>
      <sheetName val="Alberghiero 2019"/>
      <sheetName val="Maxi pivot"/>
    </sheetNames>
    <sheetDataSet>
      <sheetData sheetId="0"/>
      <sheetData sheetId="1"/>
      <sheetData sheetId="2"/>
      <sheetData sheetId="3">
        <row r="19">
          <cell r="AC19" t="str">
            <v>Capacità alberghiera</v>
          </cell>
          <cell r="AE19" t="str">
            <v>Capacità extra alberghiera</v>
          </cell>
        </row>
        <row r="20">
          <cell r="AA20" t="str">
            <v>Gennaio</v>
          </cell>
          <cell r="AC20">
            <v>8.652668416447945E-2</v>
          </cell>
          <cell r="AE20">
            <v>3.3509700176366842E-3</v>
          </cell>
        </row>
        <row r="21">
          <cell r="AA21" t="str">
            <v>Febbraio</v>
          </cell>
          <cell r="AC21">
            <v>6.0192475940507438E-2</v>
          </cell>
          <cell r="AE21">
            <v>7.0546737213403874E-4</v>
          </cell>
        </row>
        <row r="22">
          <cell r="AA22" t="str">
            <v>Marzo</v>
          </cell>
          <cell r="AC22">
            <v>0.17086614173228346</v>
          </cell>
          <cell r="AE22">
            <v>1.6225749559082892E-2</v>
          </cell>
        </row>
        <row r="23">
          <cell r="AA23" t="str">
            <v>Aprile</v>
          </cell>
          <cell r="AC23">
            <v>0.33945756780402453</v>
          </cell>
          <cell r="AE23">
            <v>8.6596119929453264E-2</v>
          </cell>
        </row>
        <row r="24">
          <cell r="AA24" t="str">
            <v>Maggio</v>
          </cell>
          <cell r="AC24">
            <v>0.37769755030621177</v>
          </cell>
          <cell r="AE24">
            <v>7.9894179894179893E-2</v>
          </cell>
        </row>
        <row r="25">
          <cell r="AA25" t="str">
            <v>Giugno</v>
          </cell>
          <cell r="AC25">
            <v>0.45879265091863519</v>
          </cell>
          <cell r="AE25">
            <v>0.18051146384479719</v>
          </cell>
        </row>
        <row r="26">
          <cell r="AA26" t="str">
            <v>Luglio</v>
          </cell>
          <cell r="AC26">
            <v>0.36316710411198599</v>
          </cell>
          <cell r="AE26">
            <v>0.27574955908289239</v>
          </cell>
        </row>
        <row r="27">
          <cell r="AA27" t="str">
            <v>Agosto</v>
          </cell>
          <cell r="AC27">
            <v>0.33826789151356079</v>
          </cell>
          <cell r="AE27">
            <v>0.39708994708994705</v>
          </cell>
        </row>
        <row r="28">
          <cell r="AA28" t="str">
            <v>Settembre</v>
          </cell>
          <cell r="AC28">
            <v>0.49081364829396323</v>
          </cell>
          <cell r="AE28">
            <v>0.21181657848324514</v>
          </cell>
        </row>
        <row r="29">
          <cell r="AA29" t="str">
            <v>Ottobre</v>
          </cell>
          <cell r="AC29">
            <v>0.37515310586176731</v>
          </cell>
          <cell r="AE29">
            <v>7.8042328042328038E-2</v>
          </cell>
        </row>
        <row r="30">
          <cell r="AA30" t="str">
            <v>Novembre</v>
          </cell>
          <cell r="AC30">
            <v>0.10279965004374453</v>
          </cell>
          <cell r="AE30">
            <v>2.6102292768959437E-2</v>
          </cell>
        </row>
        <row r="31">
          <cell r="AA31" t="str">
            <v>Dicembre</v>
          </cell>
          <cell r="AC31">
            <v>0.11881014873140858</v>
          </cell>
          <cell r="AE31">
            <v>1.3051146384479718E-2</v>
          </cell>
        </row>
      </sheetData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174.976169907408" createdVersion="6" refreshedVersion="6" minRefreshableVersion="3" recordCount="1489" xr:uid="{867FD63F-EFE8-45E9-B72F-362D98B248EF}">
  <cacheSource type="worksheet">
    <worksheetSource ref="A1:G1490" sheet="Turismo bis"/>
  </cacheSource>
  <cacheFields count="7">
    <cacheField name="Anno" numFmtId="0">
      <sharedItems containsSemiMixedTypes="0" containsString="0" containsNumber="1" containsInteger="1" minValue="2018" maxValue="2019" count="2">
        <n v="2019"/>
        <n v="2018"/>
      </sharedItems>
    </cacheField>
    <cacheField name="Mese" numFmtId="0">
      <sharedItems count="12">
        <s v="Gennaio"/>
        <s v="Febbraio"/>
        <s v="Marzo"/>
        <s v="Aprile"/>
        <s v="Maggio"/>
        <s v="Giugno"/>
        <s v="Luglio"/>
        <s v="Agosto"/>
        <s v="Settembre"/>
        <s v="Ottobre"/>
        <s v="Novembre"/>
        <s v="Dicembre"/>
      </sharedItems>
    </cacheField>
    <cacheField name="Provenienza" numFmtId="0">
      <sharedItems count="2">
        <s v="Estero"/>
        <s v="Italia"/>
      </sharedItems>
    </cacheField>
    <cacheField name="Stato" numFmtId="0">
      <sharedItems count="74">
        <s v="Svizzera (incluso Liechtenstein)"/>
        <s v="Stati Uniti d'America"/>
        <s v="PIEMONTE"/>
        <s v="LOMBARDIA"/>
        <s v="VENETO"/>
        <s v="FRIULI-VENEZIA GIULIA"/>
        <s v="LIGURIA"/>
        <s v="EMILIA-ROMAGNA"/>
        <s v="TOSCANA"/>
        <s v="UMBRIA"/>
        <s v="MARCHE"/>
        <s v="LAZIO"/>
        <s v="ABRUZZO"/>
        <s v="MOLISE"/>
        <s v="CAMPANIA"/>
        <s v="PUGLIA"/>
        <s v="BASILICATA"/>
        <s v="CALABRIA"/>
        <s v="SICILIA"/>
        <s v="TRENTO"/>
        <s v="Francia"/>
        <s v="Paesi Bassi"/>
        <s v="Spagna"/>
        <s v="Belgio"/>
        <s v="Altri Paesi Europei"/>
        <s v="Germania"/>
        <s v="Regno Unito"/>
        <s v="Irlanda"/>
        <s v="Danimarca"/>
        <s v="Altri Paesi dell'Africa"/>
        <s v="Brasile"/>
        <s v="SARDEGNA"/>
        <s v="Norvegia"/>
        <s v="Svezia"/>
        <s v="Austria"/>
        <s v="Estonia"/>
        <s v="Polonia"/>
        <s v="Romania"/>
        <s v="Bulgaria"/>
        <s v="Ucraina"/>
        <s v="Russia"/>
        <s v="Slovenia"/>
        <s v="Croazia"/>
        <s v="Canada"/>
        <s v="Altri Paesi Centro - Sud America"/>
        <s v="Cipro"/>
        <s v="Giappone"/>
        <s v="Altri Paesi dell'Asia"/>
        <s v="Australia"/>
        <s v="Nuova Zelanda"/>
        <s v="BOLZANO - BOZEN"/>
        <s v="Grecia"/>
        <s v="Portogallo"/>
        <s v="Lussemburgo"/>
        <s v="Turchia"/>
        <s v="Messico"/>
        <s v="Argentina"/>
        <s v="Cina"/>
        <s v="Altri Paesi Asia Occidentale"/>
        <s v="Ungheria"/>
        <s v="India"/>
        <s v="Lituania"/>
        <s v="Israele"/>
        <s v="Malta"/>
        <s v="VALLE D'AOSTA"/>
        <s v="Repubblica Ceca"/>
        <s v="Sud Africa"/>
        <s v="Lettonia"/>
        <s v="Finlandia"/>
        <s v="Corea del Sud"/>
        <s v="Altri Paesi Africa Mediterranea"/>
        <s v="Egitto"/>
        <s v="Islanda"/>
        <s v="Slovacchia"/>
      </sharedItems>
    </cacheField>
    <cacheField name="Arrivi" numFmtId="0">
      <sharedItems containsSemiMixedTypes="0" containsString="0" containsNumber="1" containsInteger="1" minValue="0" maxValue="477"/>
    </cacheField>
    <cacheField name="Presenze" numFmtId="0">
      <sharedItems containsSemiMixedTypes="0" containsString="0" containsNumber="1" minValue="0" maxValue="943"/>
    </cacheField>
    <cacheField name="Soggiorno" numFmtId="0">
      <sharedItems count="2">
        <s v="Alberghiero"/>
        <s v="Extra-alberghier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89">
  <r>
    <x v="0"/>
    <x v="0"/>
    <x v="0"/>
    <x v="0"/>
    <n v="1"/>
    <n v="8"/>
    <x v="0"/>
  </r>
  <r>
    <x v="0"/>
    <x v="0"/>
    <x v="0"/>
    <x v="1"/>
    <n v="2"/>
    <n v="10"/>
    <x v="0"/>
  </r>
  <r>
    <x v="0"/>
    <x v="0"/>
    <x v="1"/>
    <x v="2"/>
    <n v="0"/>
    <n v="3"/>
    <x v="0"/>
  </r>
  <r>
    <x v="0"/>
    <x v="0"/>
    <x v="1"/>
    <x v="3"/>
    <n v="35"/>
    <n v="168"/>
    <x v="0"/>
  </r>
  <r>
    <x v="0"/>
    <x v="0"/>
    <x v="1"/>
    <x v="4"/>
    <n v="23"/>
    <n v="75"/>
    <x v="0"/>
  </r>
  <r>
    <x v="0"/>
    <x v="0"/>
    <x v="1"/>
    <x v="5"/>
    <n v="16"/>
    <n v="49"/>
    <x v="0"/>
  </r>
  <r>
    <x v="0"/>
    <x v="0"/>
    <x v="1"/>
    <x v="6"/>
    <n v="3"/>
    <n v="49"/>
    <x v="0"/>
  </r>
  <r>
    <x v="0"/>
    <x v="0"/>
    <x v="1"/>
    <x v="7"/>
    <n v="6"/>
    <n v="18"/>
    <x v="0"/>
  </r>
  <r>
    <x v="0"/>
    <x v="0"/>
    <x v="1"/>
    <x v="8"/>
    <n v="52"/>
    <n v="166"/>
    <x v="0"/>
  </r>
  <r>
    <x v="0"/>
    <x v="0"/>
    <x v="1"/>
    <x v="9"/>
    <n v="24"/>
    <n v="46"/>
    <x v="0"/>
  </r>
  <r>
    <x v="0"/>
    <x v="0"/>
    <x v="1"/>
    <x v="10"/>
    <n v="5"/>
    <n v="13"/>
    <x v="0"/>
  </r>
  <r>
    <x v="0"/>
    <x v="0"/>
    <x v="1"/>
    <x v="11"/>
    <n v="4"/>
    <n v="7"/>
    <x v="0"/>
  </r>
  <r>
    <x v="0"/>
    <x v="0"/>
    <x v="1"/>
    <x v="12"/>
    <n v="1"/>
    <n v="2"/>
    <x v="0"/>
  </r>
  <r>
    <x v="0"/>
    <x v="0"/>
    <x v="1"/>
    <x v="13"/>
    <n v="1"/>
    <n v="3"/>
    <x v="0"/>
  </r>
  <r>
    <x v="0"/>
    <x v="0"/>
    <x v="1"/>
    <x v="14"/>
    <n v="14"/>
    <n v="30"/>
    <x v="0"/>
  </r>
  <r>
    <x v="0"/>
    <x v="0"/>
    <x v="1"/>
    <x v="15"/>
    <n v="30"/>
    <n v="105"/>
    <x v="0"/>
  </r>
  <r>
    <x v="0"/>
    <x v="0"/>
    <x v="1"/>
    <x v="16"/>
    <n v="0"/>
    <n v="1"/>
    <x v="0"/>
  </r>
  <r>
    <x v="0"/>
    <x v="0"/>
    <x v="1"/>
    <x v="17"/>
    <n v="1"/>
    <n v="1"/>
    <x v="0"/>
  </r>
  <r>
    <x v="0"/>
    <x v="0"/>
    <x v="1"/>
    <x v="18"/>
    <n v="3"/>
    <n v="5"/>
    <x v="0"/>
  </r>
  <r>
    <x v="0"/>
    <x v="0"/>
    <x v="1"/>
    <x v="19"/>
    <n v="41"/>
    <n v="230"/>
    <x v="0"/>
  </r>
  <r>
    <x v="0"/>
    <x v="1"/>
    <x v="0"/>
    <x v="20"/>
    <n v="6"/>
    <n v="6"/>
    <x v="0"/>
  </r>
  <r>
    <x v="0"/>
    <x v="1"/>
    <x v="0"/>
    <x v="21"/>
    <n v="3"/>
    <n v="9"/>
    <x v="0"/>
  </r>
  <r>
    <x v="0"/>
    <x v="1"/>
    <x v="0"/>
    <x v="22"/>
    <n v="4"/>
    <n v="4"/>
    <x v="0"/>
  </r>
  <r>
    <x v="0"/>
    <x v="1"/>
    <x v="0"/>
    <x v="23"/>
    <n v="2"/>
    <n v="6"/>
    <x v="0"/>
  </r>
  <r>
    <x v="0"/>
    <x v="1"/>
    <x v="0"/>
    <x v="0"/>
    <n v="1"/>
    <n v="5"/>
    <x v="0"/>
  </r>
  <r>
    <x v="0"/>
    <x v="1"/>
    <x v="0"/>
    <x v="24"/>
    <n v="1"/>
    <n v="1"/>
    <x v="0"/>
  </r>
  <r>
    <x v="0"/>
    <x v="1"/>
    <x v="1"/>
    <x v="2"/>
    <n v="2"/>
    <n v="5"/>
    <x v="0"/>
  </r>
  <r>
    <x v="0"/>
    <x v="1"/>
    <x v="1"/>
    <x v="3"/>
    <n v="68"/>
    <n v="182"/>
    <x v="0"/>
  </r>
  <r>
    <x v="0"/>
    <x v="1"/>
    <x v="1"/>
    <x v="4"/>
    <n v="6"/>
    <n v="8"/>
    <x v="0"/>
  </r>
  <r>
    <x v="0"/>
    <x v="1"/>
    <x v="1"/>
    <x v="5"/>
    <n v="1"/>
    <n v="2"/>
    <x v="0"/>
  </r>
  <r>
    <x v="0"/>
    <x v="1"/>
    <x v="1"/>
    <x v="6"/>
    <n v="2"/>
    <n v="4"/>
    <x v="0"/>
  </r>
  <r>
    <x v="0"/>
    <x v="1"/>
    <x v="1"/>
    <x v="7"/>
    <n v="5"/>
    <n v="17"/>
    <x v="0"/>
  </r>
  <r>
    <x v="0"/>
    <x v="1"/>
    <x v="1"/>
    <x v="10"/>
    <n v="5"/>
    <n v="10"/>
    <x v="0"/>
  </r>
  <r>
    <x v="0"/>
    <x v="1"/>
    <x v="1"/>
    <x v="11"/>
    <n v="42"/>
    <n v="83"/>
    <x v="0"/>
  </r>
  <r>
    <x v="0"/>
    <x v="1"/>
    <x v="1"/>
    <x v="12"/>
    <n v="2"/>
    <n v="4"/>
    <x v="0"/>
  </r>
  <r>
    <x v="0"/>
    <x v="1"/>
    <x v="1"/>
    <x v="14"/>
    <n v="85"/>
    <n v="110"/>
    <x v="0"/>
  </r>
  <r>
    <x v="0"/>
    <x v="1"/>
    <x v="1"/>
    <x v="15"/>
    <n v="37"/>
    <n v="94"/>
    <x v="0"/>
  </r>
  <r>
    <x v="0"/>
    <x v="1"/>
    <x v="1"/>
    <x v="17"/>
    <n v="4"/>
    <n v="5"/>
    <x v="0"/>
  </r>
  <r>
    <x v="0"/>
    <x v="1"/>
    <x v="1"/>
    <x v="18"/>
    <n v="57"/>
    <n v="113"/>
    <x v="0"/>
  </r>
  <r>
    <x v="0"/>
    <x v="1"/>
    <x v="1"/>
    <x v="19"/>
    <n v="4"/>
    <n v="20"/>
    <x v="0"/>
  </r>
  <r>
    <x v="0"/>
    <x v="2"/>
    <x v="0"/>
    <x v="20"/>
    <n v="7"/>
    <n v="16"/>
    <x v="0"/>
  </r>
  <r>
    <x v="0"/>
    <x v="2"/>
    <x v="0"/>
    <x v="21"/>
    <n v="27"/>
    <n v="185"/>
    <x v="0"/>
  </r>
  <r>
    <x v="0"/>
    <x v="2"/>
    <x v="0"/>
    <x v="25"/>
    <n v="69"/>
    <n v="108"/>
    <x v="0"/>
  </r>
  <r>
    <x v="0"/>
    <x v="2"/>
    <x v="0"/>
    <x v="26"/>
    <n v="6"/>
    <n v="14"/>
    <x v="0"/>
  </r>
  <r>
    <x v="0"/>
    <x v="2"/>
    <x v="0"/>
    <x v="27"/>
    <n v="1"/>
    <n v="1"/>
    <x v="0"/>
  </r>
  <r>
    <x v="0"/>
    <x v="2"/>
    <x v="0"/>
    <x v="28"/>
    <n v="2"/>
    <n v="10"/>
    <x v="0"/>
  </r>
  <r>
    <x v="0"/>
    <x v="2"/>
    <x v="0"/>
    <x v="22"/>
    <n v="1"/>
    <n v="5"/>
    <x v="0"/>
  </r>
  <r>
    <x v="0"/>
    <x v="2"/>
    <x v="0"/>
    <x v="23"/>
    <n v="5"/>
    <n v="7"/>
    <x v="0"/>
  </r>
  <r>
    <x v="0"/>
    <x v="2"/>
    <x v="0"/>
    <x v="0"/>
    <n v="5"/>
    <n v="5"/>
    <x v="0"/>
  </r>
  <r>
    <x v="0"/>
    <x v="2"/>
    <x v="0"/>
    <x v="24"/>
    <n v="2"/>
    <n v="6"/>
    <x v="0"/>
  </r>
  <r>
    <x v="0"/>
    <x v="2"/>
    <x v="0"/>
    <x v="29"/>
    <n v="1"/>
    <n v="3"/>
    <x v="0"/>
  </r>
  <r>
    <x v="0"/>
    <x v="2"/>
    <x v="0"/>
    <x v="1"/>
    <n v="3"/>
    <n v="10"/>
    <x v="0"/>
  </r>
  <r>
    <x v="0"/>
    <x v="2"/>
    <x v="0"/>
    <x v="30"/>
    <n v="1"/>
    <n v="2"/>
    <x v="0"/>
  </r>
  <r>
    <x v="0"/>
    <x v="2"/>
    <x v="1"/>
    <x v="2"/>
    <n v="18"/>
    <n v="55"/>
    <x v="0"/>
  </r>
  <r>
    <x v="0"/>
    <x v="2"/>
    <x v="1"/>
    <x v="3"/>
    <n v="58"/>
    <n v="129"/>
    <x v="0"/>
  </r>
  <r>
    <x v="0"/>
    <x v="2"/>
    <x v="1"/>
    <x v="4"/>
    <n v="22"/>
    <n v="62"/>
    <x v="0"/>
  </r>
  <r>
    <x v="0"/>
    <x v="2"/>
    <x v="1"/>
    <x v="5"/>
    <n v="5"/>
    <n v="11"/>
    <x v="0"/>
  </r>
  <r>
    <x v="0"/>
    <x v="2"/>
    <x v="1"/>
    <x v="7"/>
    <n v="5"/>
    <n v="14"/>
    <x v="0"/>
  </r>
  <r>
    <x v="0"/>
    <x v="2"/>
    <x v="1"/>
    <x v="8"/>
    <n v="21"/>
    <n v="61"/>
    <x v="0"/>
  </r>
  <r>
    <x v="0"/>
    <x v="2"/>
    <x v="1"/>
    <x v="9"/>
    <n v="2"/>
    <n v="4"/>
    <x v="0"/>
  </r>
  <r>
    <x v="0"/>
    <x v="2"/>
    <x v="1"/>
    <x v="10"/>
    <n v="26"/>
    <n v="34"/>
    <x v="0"/>
  </r>
  <r>
    <x v="0"/>
    <x v="2"/>
    <x v="1"/>
    <x v="11"/>
    <n v="175"/>
    <n v="409"/>
    <x v="0"/>
  </r>
  <r>
    <x v="0"/>
    <x v="2"/>
    <x v="1"/>
    <x v="12"/>
    <n v="17"/>
    <n v="33"/>
    <x v="0"/>
  </r>
  <r>
    <x v="0"/>
    <x v="2"/>
    <x v="1"/>
    <x v="13"/>
    <n v="4"/>
    <n v="4"/>
    <x v="0"/>
  </r>
  <r>
    <x v="0"/>
    <x v="2"/>
    <x v="1"/>
    <x v="14"/>
    <n v="126"/>
    <n v="162"/>
    <x v="0"/>
  </r>
  <r>
    <x v="0"/>
    <x v="2"/>
    <x v="1"/>
    <x v="15"/>
    <n v="263"/>
    <n v="466"/>
    <x v="0"/>
  </r>
  <r>
    <x v="0"/>
    <x v="2"/>
    <x v="1"/>
    <x v="16"/>
    <n v="21"/>
    <n v="32"/>
    <x v="0"/>
  </r>
  <r>
    <x v="0"/>
    <x v="2"/>
    <x v="1"/>
    <x v="17"/>
    <n v="12"/>
    <n v="24"/>
    <x v="0"/>
  </r>
  <r>
    <x v="0"/>
    <x v="2"/>
    <x v="1"/>
    <x v="18"/>
    <n v="59"/>
    <n v="69"/>
    <x v="0"/>
  </r>
  <r>
    <x v="0"/>
    <x v="2"/>
    <x v="1"/>
    <x v="31"/>
    <n v="4"/>
    <n v="12"/>
    <x v="0"/>
  </r>
  <r>
    <x v="0"/>
    <x v="3"/>
    <x v="0"/>
    <x v="20"/>
    <n v="37"/>
    <n v="101"/>
    <x v="0"/>
  </r>
  <r>
    <x v="0"/>
    <x v="3"/>
    <x v="0"/>
    <x v="21"/>
    <n v="50"/>
    <n v="336"/>
    <x v="0"/>
  </r>
  <r>
    <x v="0"/>
    <x v="3"/>
    <x v="0"/>
    <x v="25"/>
    <n v="97"/>
    <n v="386"/>
    <x v="0"/>
  </r>
  <r>
    <x v="0"/>
    <x v="3"/>
    <x v="0"/>
    <x v="26"/>
    <n v="24"/>
    <n v="72"/>
    <x v="0"/>
  </r>
  <r>
    <x v="0"/>
    <x v="3"/>
    <x v="0"/>
    <x v="27"/>
    <n v="4"/>
    <n v="4"/>
    <x v="0"/>
  </r>
  <r>
    <x v="0"/>
    <x v="3"/>
    <x v="0"/>
    <x v="22"/>
    <n v="10"/>
    <n v="40"/>
    <x v="0"/>
  </r>
  <r>
    <x v="0"/>
    <x v="3"/>
    <x v="0"/>
    <x v="23"/>
    <n v="13"/>
    <n v="69"/>
    <x v="0"/>
  </r>
  <r>
    <x v="0"/>
    <x v="3"/>
    <x v="0"/>
    <x v="32"/>
    <n v="1"/>
    <n v="3"/>
    <x v="0"/>
  </r>
  <r>
    <x v="0"/>
    <x v="3"/>
    <x v="0"/>
    <x v="33"/>
    <n v="35"/>
    <n v="105"/>
    <x v="0"/>
  </r>
  <r>
    <x v="0"/>
    <x v="3"/>
    <x v="0"/>
    <x v="0"/>
    <n v="13"/>
    <n v="40"/>
    <x v="0"/>
  </r>
  <r>
    <x v="0"/>
    <x v="3"/>
    <x v="0"/>
    <x v="34"/>
    <n v="5"/>
    <n v="13"/>
    <x v="0"/>
  </r>
  <r>
    <x v="0"/>
    <x v="3"/>
    <x v="0"/>
    <x v="35"/>
    <n v="2"/>
    <n v="2"/>
    <x v="0"/>
  </r>
  <r>
    <x v="0"/>
    <x v="3"/>
    <x v="0"/>
    <x v="36"/>
    <n v="2"/>
    <n v="15"/>
    <x v="0"/>
  </r>
  <r>
    <x v="0"/>
    <x v="3"/>
    <x v="0"/>
    <x v="37"/>
    <n v="1"/>
    <n v="4"/>
    <x v="0"/>
  </r>
  <r>
    <x v="0"/>
    <x v="3"/>
    <x v="0"/>
    <x v="38"/>
    <n v="1"/>
    <n v="3"/>
    <x v="0"/>
  </r>
  <r>
    <x v="0"/>
    <x v="3"/>
    <x v="0"/>
    <x v="39"/>
    <n v="3"/>
    <n v="3"/>
    <x v="0"/>
  </r>
  <r>
    <x v="0"/>
    <x v="3"/>
    <x v="0"/>
    <x v="40"/>
    <n v="2"/>
    <n v="6"/>
    <x v="0"/>
  </r>
  <r>
    <x v="0"/>
    <x v="3"/>
    <x v="0"/>
    <x v="41"/>
    <n v="33"/>
    <n v="99"/>
    <x v="0"/>
  </r>
  <r>
    <x v="0"/>
    <x v="3"/>
    <x v="0"/>
    <x v="42"/>
    <n v="1"/>
    <n v="3"/>
    <x v="0"/>
  </r>
  <r>
    <x v="0"/>
    <x v="3"/>
    <x v="0"/>
    <x v="29"/>
    <n v="1"/>
    <n v="3"/>
    <x v="0"/>
  </r>
  <r>
    <x v="0"/>
    <x v="3"/>
    <x v="0"/>
    <x v="1"/>
    <n v="16"/>
    <n v="31"/>
    <x v="0"/>
  </r>
  <r>
    <x v="0"/>
    <x v="3"/>
    <x v="0"/>
    <x v="43"/>
    <n v="2"/>
    <n v="6"/>
    <x v="0"/>
  </r>
  <r>
    <x v="0"/>
    <x v="3"/>
    <x v="0"/>
    <x v="30"/>
    <n v="0"/>
    <n v="1"/>
    <x v="0"/>
  </r>
  <r>
    <x v="0"/>
    <x v="3"/>
    <x v="0"/>
    <x v="44"/>
    <n v="8"/>
    <n v="16"/>
    <x v="0"/>
  </r>
  <r>
    <x v="0"/>
    <x v="3"/>
    <x v="0"/>
    <x v="45"/>
    <n v="1"/>
    <n v="1"/>
    <x v="0"/>
  </r>
  <r>
    <x v="0"/>
    <x v="3"/>
    <x v="0"/>
    <x v="46"/>
    <n v="1"/>
    <n v="1"/>
    <x v="0"/>
  </r>
  <r>
    <x v="0"/>
    <x v="3"/>
    <x v="0"/>
    <x v="47"/>
    <n v="2"/>
    <n v="6"/>
    <x v="0"/>
  </r>
  <r>
    <x v="0"/>
    <x v="3"/>
    <x v="0"/>
    <x v="48"/>
    <n v="4"/>
    <n v="14"/>
    <x v="0"/>
  </r>
  <r>
    <x v="0"/>
    <x v="3"/>
    <x v="0"/>
    <x v="49"/>
    <n v="3"/>
    <n v="6"/>
    <x v="0"/>
  </r>
  <r>
    <x v="0"/>
    <x v="3"/>
    <x v="1"/>
    <x v="2"/>
    <n v="60"/>
    <n v="173"/>
    <x v="0"/>
  </r>
  <r>
    <x v="0"/>
    <x v="3"/>
    <x v="1"/>
    <x v="3"/>
    <n v="188"/>
    <n v="366"/>
    <x v="0"/>
  </r>
  <r>
    <x v="0"/>
    <x v="3"/>
    <x v="1"/>
    <x v="4"/>
    <n v="85"/>
    <n v="319"/>
    <x v="0"/>
  </r>
  <r>
    <x v="0"/>
    <x v="3"/>
    <x v="1"/>
    <x v="5"/>
    <n v="5"/>
    <n v="9"/>
    <x v="0"/>
  </r>
  <r>
    <x v="0"/>
    <x v="3"/>
    <x v="1"/>
    <x v="6"/>
    <n v="8"/>
    <n v="9"/>
    <x v="0"/>
  </r>
  <r>
    <x v="0"/>
    <x v="3"/>
    <x v="1"/>
    <x v="7"/>
    <n v="27"/>
    <n v="72"/>
    <x v="0"/>
  </r>
  <r>
    <x v="0"/>
    <x v="3"/>
    <x v="1"/>
    <x v="8"/>
    <n v="38"/>
    <n v="167"/>
    <x v="0"/>
  </r>
  <r>
    <x v="0"/>
    <x v="3"/>
    <x v="1"/>
    <x v="9"/>
    <n v="3"/>
    <n v="8"/>
    <x v="0"/>
  </r>
  <r>
    <x v="0"/>
    <x v="3"/>
    <x v="1"/>
    <x v="10"/>
    <n v="78"/>
    <n v="95"/>
    <x v="0"/>
  </r>
  <r>
    <x v="0"/>
    <x v="3"/>
    <x v="1"/>
    <x v="11"/>
    <n v="84"/>
    <n v="177"/>
    <x v="0"/>
  </r>
  <r>
    <x v="0"/>
    <x v="3"/>
    <x v="1"/>
    <x v="12"/>
    <n v="11"/>
    <n v="14"/>
    <x v="0"/>
  </r>
  <r>
    <x v="0"/>
    <x v="3"/>
    <x v="1"/>
    <x v="14"/>
    <n v="65"/>
    <n v="124"/>
    <x v="0"/>
  </r>
  <r>
    <x v="0"/>
    <x v="3"/>
    <x v="1"/>
    <x v="15"/>
    <n v="243"/>
    <n v="851"/>
    <x v="0"/>
  </r>
  <r>
    <x v="0"/>
    <x v="3"/>
    <x v="1"/>
    <x v="16"/>
    <n v="5"/>
    <n v="14"/>
    <x v="0"/>
  </r>
  <r>
    <x v="0"/>
    <x v="3"/>
    <x v="1"/>
    <x v="17"/>
    <n v="13"/>
    <n v="22"/>
    <x v="0"/>
  </r>
  <r>
    <x v="0"/>
    <x v="3"/>
    <x v="1"/>
    <x v="18"/>
    <n v="12"/>
    <n v="50"/>
    <x v="0"/>
  </r>
  <r>
    <x v="0"/>
    <x v="3"/>
    <x v="1"/>
    <x v="31"/>
    <n v="1"/>
    <n v="4"/>
    <x v="0"/>
  </r>
  <r>
    <x v="0"/>
    <x v="3"/>
    <x v="1"/>
    <x v="50"/>
    <n v="5"/>
    <n v="17"/>
    <x v="0"/>
  </r>
  <r>
    <x v="0"/>
    <x v="4"/>
    <x v="0"/>
    <x v="20"/>
    <n v="76"/>
    <n v="204"/>
    <x v="0"/>
  </r>
  <r>
    <x v="0"/>
    <x v="4"/>
    <x v="0"/>
    <x v="21"/>
    <n v="114"/>
    <n v="754"/>
    <x v="0"/>
  </r>
  <r>
    <x v="0"/>
    <x v="4"/>
    <x v="0"/>
    <x v="25"/>
    <n v="247"/>
    <n v="1.083"/>
    <x v="0"/>
  </r>
  <r>
    <x v="0"/>
    <x v="4"/>
    <x v="0"/>
    <x v="26"/>
    <n v="100"/>
    <n v="358"/>
    <x v="0"/>
  </r>
  <r>
    <x v="0"/>
    <x v="4"/>
    <x v="0"/>
    <x v="51"/>
    <n v="2"/>
    <n v="6"/>
    <x v="0"/>
  </r>
  <r>
    <x v="0"/>
    <x v="4"/>
    <x v="0"/>
    <x v="52"/>
    <n v="3"/>
    <n v="13"/>
    <x v="0"/>
  </r>
  <r>
    <x v="0"/>
    <x v="4"/>
    <x v="0"/>
    <x v="22"/>
    <n v="4"/>
    <n v="4"/>
    <x v="0"/>
  </r>
  <r>
    <x v="0"/>
    <x v="4"/>
    <x v="0"/>
    <x v="23"/>
    <n v="26"/>
    <n v="56"/>
    <x v="0"/>
  </r>
  <r>
    <x v="0"/>
    <x v="4"/>
    <x v="0"/>
    <x v="53"/>
    <n v="2"/>
    <n v="2"/>
    <x v="0"/>
  </r>
  <r>
    <x v="0"/>
    <x v="4"/>
    <x v="0"/>
    <x v="32"/>
    <n v="2"/>
    <n v="10"/>
    <x v="0"/>
  </r>
  <r>
    <x v="0"/>
    <x v="4"/>
    <x v="0"/>
    <x v="33"/>
    <n v="4"/>
    <n v="12"/>
    <x v="0"/>
  </r>
  <r>
    <x v="0"/>
    <x v="4"/>
    <x v="0"/>
    <x v="0"/>
    <n v="12"/>
    <n v="21"/>
    <x v="0"/>
  </r>
  <r>
    <x v="0"/>
    <x v="4"/>
    <x v="0"/>
    <x v="34"/>
    <n v="61"/>
    <n v="118"/>
    <x v="0"/>
  </r>
  <r>
    <x v="0"/>
    <x v="4"/>
    <x v="0"/>
    <x v="54"/>
    <n v="4"/>
    <n v="4"/>
    <x v="0"/>
  </r>
  <r>
    <x v="0"/>
    <x v="4"/>
    <x v="0"/>
    <x v="39"/>
    <n v="2"/>
    <n v="2"/>
    <x v="0"/>
  </r>
  <r>
    <x v="0"/>
    <x v="4"/>
    <x v="0"/>
    <x v="41"/>
    <n v="0"/>
    <n v="0"/>
    <x v="0"/>
  </r>
  <r>
    <x v="0"/>
    <x v="4"/>
    <x v="0"/>
    <x v="42"/>
    <n v="0"/>
    <n v="0"/>
    <x v="0"/>
  </r>
  <r>
    <x v="0"/>
    <x v="4"/>
    <x v="0"/>
    <x v="24"/>
    <n v="40"/>
    <n v="120"/>
    <x v="0"/>
  </r>
  <r>
    <x v="0"/>
    <x v="4"/>
    <x v="0"/>
    <x v="29"/>
    <n v="0"/>
    <n v="0"/>
    <x v="0"/>
  </r>
  <r>
    <x v="0"/>
    <x v="4"/>
    <x v="0"/>
    <x v="1"/>
    <n v="90"/>
    <n v="214"/>
    <x v="0"/>
  </r>
  <r>
    <x v="0"/>
    <x v="4"/>
    <x v="0"/>
    <x v="43"/>
    <n v="4"/>
    <n v="20"/>
    <x v="0"/>
  </r>
  <r>
    <x v="0"/>
    <x v="4"/>
    <x v="0"/>
    <x v="55"/>
    <n v="8"/>
    <n v="8"/>
    <x v="0"/>
  </r>
  <r>
    <x v="0"/>
    <x v="4"/>
    <x v="0"/>
    <x v="30"/>
    <n v="6"/>
    <n v="14"/>
    <x v="0"/>
  </r>
  <r>
    <x v="0"/>
    <x v="4"/>
    <x v="0"/>
    <x v="56"/>
    <n v="2"/>
    <n v="6"/>
    <x v="0"/>
  </r>
  <r>
    <x v="0"/>
    <x v="4"/>
    <x v="0"/>
    <x v="44"/>
    <n v="4"/>
    <n v="8"/>
    <x v="0"/>
  </r>
  <r>
    <x v="0"/>
    <x v="4"/>
    <x v="0"/>
    <x v="45"/>
    <n v="1"/>
    <n v="1"/>
    <x v="0"/>
  </r>
  <r>
    <x v="0"/>
    <x v="4"/>
    <x v="0"/>
    <x v="47"/>
    <n v="2"/>
    <n v="10"/>
    <x v="0"/>
  </r>
  <r>
    <x v="0"/>
    <x v="4"/>
    <x v="0"/>
    <x v="48"/>
    <n v="4"/>
    <n v="14"/>
    <x v="0"/>
  </r>
  <r>
    <x v="0"/>
    <x v="4"/>
    <x v="1"/>
    <x v="2"/>
    <n v="33"/>
    <n v="136"/>
    <x v="0"/>
  </r>
  <r>
    <x v="0"/>
    <x v="4"/>
    <x v="1"/>
    <x v="3"/>
    <n v="85"/>
    <n v="205"/>
    <x v="0"/>
  </r>
  <r>
    <x v="0"/>
    <x v="4"/>
    <x v="1"/>
    <x v="4"/>
    <n v="112"/>
    <n v="368"/>
    <x v="0"/>
  </r>
  <r>
    <x v="0"/>
    <x v="4"/>
    <x v="1"/>
    <x v="5"/>
    <n v="52"/>
    <n v="154"/>
    <x v="0"/>
  </r>
  <r>
    <x v="0"/>
    <x v="4"/>
    <x v="1"/>
    <x v="6"/>
    <n v="77"/>
    <n v="203"/>
    <x v="0"/>
  </r>
  <r>
    <x v="0"/>
    <x v="4"/>
    <x v="1"/>
    <x v="7"/>
    <n v="89"/>
    <n v="201"/>
    <x v="0"/>
  </r>
  <r>
    <x v="0"/>
    <x v="4"/>
    <x v="1"/>
    <x v="8"/>
    <n v="40"/>
    <n v="148"/>
    <x v="0"/>
  </r>
  <r>
    <x v="0"/>
    <x v="4"/>
    <x v="1"/>
    <x v="9"/>
    <n v="4"/>
    <n v="11"/>
    <x v="0"/>
  </r>
  <r>
    <x v="0"/>
    <x v="4"/>
    <x v="1"/>
    <x v="10"/>
    <n v="9"/>
    <n v="25"/>
    <x v="0"/>
  </r>
  <r>
    <x v="0"/>
    <x v="4"/>
    <x v="1"/>
    <x v="11"/>
    <n v="141"/>
    <n v="325"/>
    <x v="0"/>
  </r>
  <r>
    <x v="0"/>
    <x v="4"/>
    <x v="1"/>
    <x v="12"/>
    <n v="25"/>
    <n v="61"/>
    <x v="0"/>
  </r>
  <r>
    <x v="0"/>
    <x v="4"/>
    <x v="1"/>
    <x v="13"/>
    <n v="11"/>
    <n v="11"/>
    <x v="0"/>
  </r>
  <r>
    <x v="0"/>
    <x v="4"/>
    <x v="1"/>
    <x v="14"/>
    <n v="47"/>
    <n v="84"/>
    <x v="0"/>
  </r>
  <r>
    <x v="0"/>
    <x v="4"/>
    <x v="1"/>
    <x v="15"/>
    <n v="38"/>
    <n v="126"/>
    <x v="0"/>
  </r>
  <r>
    <x v="0"/>
    <x v="4"/>
    <x v="1"/>
    <x v="16"/>
    <n v="3"/>
    <n v="9"/>
    <x v="0"/>
  </r>
  <r>
    <x v="0"/>
    <x v="4"/>
    <x v="1"/>
    <x v="17"/>
    <n v="56"/>
    <n v="64"/>
    <x v="0"/>
  </r>
  <r>
    <x v="0"/>
    <x v="4"/>
    <x v="1"/>
    <x v="18"/>
    <n v="54"/>
    <n v="114"/>
    <x v="0"/>
  </r>
  <r>
    <x v="0"/>
    <x v="4"/>
    <x v="1"/>
    <x v="31"/>
    <n v="37"/>
    <n v="73"/>
    <x v="0"/>
  </r>
  <r>
    <x v="0"/>
    <x v="4"/>
    <x v="1"/>
    <x v="50"/>
    <n v="1"/>
    <n v="3"/>
    <x v="0"/>
  </r>
  <r>
    <x v="0"/>
    <x v="4"/>
    <x v="1"/>
    <x v="19"/>
    <n v="5"/>
    <n v="16"/>
    <x v="0"/>
  </r>
  <r>
    <x v="0"/>
    <x v="5"/>
    <x v="0"/>
    <x v="20"/>
    <n v="15"/>
    <n v="54"/>
    <x v="0"/>
  </r>
  <r>
    <x v="0"/>
    <x v="5"/>
    <x v="0"/>
    <x v="21"/>
    <n v="95"/>
    <n v="514"/>
    <x v="0"/>
  </r>
  <r>
    <x v="0"/>
    <x v="5"/>
    <x v="0"/>
    <x v="25"/>
    <n v="84"/>
    <n v="268"/>
    <x v="0"/>
  </r>
  <r>
    <x v="0"/>
    <x v="5"/>
    <x v="0"/>
    <x v="26"/>
    <n v="84"/>
    <n v="270"/>
    <x v="0"/>
  </r>
  <r>
    <x v="0"/>
    <x v="5"/>
    <x v="0"/>
    <x v="27"/>
    <n v="3"/>
    <n v="3"/>
    <x v="0"/>
  </r>
  <r>
    <x v="0"/>
    <x v="5"/>
    <x v="0"/>
    <x v="52"/>
    <n v="1"/>
    <n v="1"/>
    <x v="0"/>
  </r>
  <r>
    <x v="0"/>
    <x v="5"/>
    <x v="0"/>
    <x v="22"/>
    <n v="2"/>
    <n v="6"/>
    <x v="0"/>
  </r>
  <r>
    <x v="0"/>
    <x v="5"/>
    <x v="0"/>
    <x v="23"/>
    <n v="79"/>
    <n v="203"/>
    <x v="0"/>
  </r>
  <r>
    <x v="0"/>
    <x v="5"/>
    <x v="0"/>
    <x v="53"/>
    <n v="1"/>
    <n v="2"/>
    <x v="0"/>
  </r>
  <r>
    <x v="0"/>
    <x v="5"/>
    <x v="0"/>
    <x v="33"/>
    <n v="5"/>
    <n v="10"/>
    <x v="0"/>
  </r>
  <r>
    <x v="0"/>
    <x v="5"/>
    <x v="0"/>
    <x v="0"/>
    <n v="17"/>
    <n v="53"/>
    <x v="0"/>
  </r>
  <r>
    <x v="0"/>
    <x v="5"/>
    <x v="0"/>
    <x v="34"/>
    <n v="4"/>
    <n v="137"/>
    <x v="0"/>
  </r>
  <r>
    <x v="0"/>
    <x v="5"/>
    <x v="0"/>
    <x v="36"/>
    <n v="5"/>
    <n v="21"/>
    <x v="0"/>
  </r>
  <r>
    <x v="0"/>
    <x v="5"/>
    <x v="0"/>
    <x v="37"/>
    <n v="3"/>
    <n v="15"/>
    <x v="0"/>
  </r>
  <r>
    <x v="0"/>
    <x v="5"/>
    <x v="0"/>
    <x v="38"/>
    <n v="4"/>
    <n v="6"/>
    <x v="0"/>
  </r>
  <r>
    <x v="0"/>
    <x v="5"/>
    <x v="0"/>
    <x v="24"/>
    <n v="27"/>
    <n v="81"/>
    <x v="0"/>
  </r>
  <r>
    <x v="0"/>
    <x v="5"/>
    <x v="0"/>
    <x v="29"/>
    <n v="1"/>
    <n v="1"/>
    <x v="0"/>
  </r>
  <r>
    <x v="0"/>
    <x v="5"/>
    <x v="0"/>
    <x v="1"/>
    <n v="74"/>
    <n v="167"/>
    <x v="0"/>
  </r>
  <r>
    <x v="0"/>
    <x v="5"/>
    <x v="0"/>
    <x v="43"/>
    <n v="7"/>
    <n v="22"/>
    <x v="0"/>
  </r>
  <r>
    <x v="0"/>
    <x v="5"/>
    <x v="0"/>
    <x v="55"/>
    <n v="1"/>
    <n v="3"/>
    <x v="0"/>
  </r>
  <r>
    <x v="0"/>
    <x v="5"/>
    <x v="0"/>
    <x v="30"/>
    <n v="2"/>
    <n v="6"/>
    <x v="0"/>
  </r>
  <r>
    <x v="0"/>
    <x v="5"/>
    <x v="0"/>
    <x v="57"/>
    <n v="2"/>
    <n v="5"/>
    <x v="0"/>
  </r>
  <r>
    <x v="0"/>
    <x v="5"/>
    <x v="0"/>
    <x v="46"/>
    <n v="1"/>
    <n v="2"/>
    <x v="0"/>
  </r>
  <r>
    <x v="0"/>
    <x v="5"/>
    <x v="0"/>
    <x v="58"/>
    <n v="8"/>
    <n v="22"/>
    <x v="0"/>
  </r>
  <r>
    <x v="0"/>
    <x v="5"/>
    <x v="0"/>
    <x v="47"/>
    <n v="2"/>
    <n v="10"/>
    <x v="0"/>
  </r>
  <r>
    <x v="0"/>
    <x v="5"/>
    <x v="0"/>
    <x v="48"/>
    <n v="39"/>
    <n v="99"/>
    <x v="0"/>
  </r>
  <r>
    <x v="0"/>
    <x v="5"/>
    <x v="0"/>
    <x v="49"/>
    <n v="2"/>
    <n v="7"/>
    <x v="0"/>
  </r>
  <r>
    <x v="0"/>
    <x v="5"/>
    <x v="1"/>
    <x v="2"/>
    <n v="103"/>
    <n v="241"/>
    <x v="0"/>
  </r>
  <r>
    <x v="0"/>
    <x v="5"/>
    <x v="1"/>
    <x v="3"/>
    <n v="221"/>
    <n v="618"/>
    <x v="0"/>
  </r>
  <r>
    <x v="0"/>
    <x v="5"/>
    <x v="1"/>
    <x v="4"/>
    <n v="91"/>
    <n v="302"/>
    <x v="0"/>
  </r>
  <r>
    <x v="0"/>
    <x v="5"/>
    <x v="1"/>
    <x v="5"/>
    <n v="68"/>
    <n v="163"/>
    <x v="0"/>
  </r>
  <r>
    <x v="0"/>
    <x v="5"/>
    <x v="1"/>
    <x v="6"/>
    <n v="6"/>
    <n v="29"/>
    <x v="0"/>
  </r>
  <r>
    <x v="0"/>
    <x v="5"/>
    <x v="1"/>
    <x v="7"/>
    <n v="67"/>
    <n v="204"/>
    <x v="0"/>
  </r>
  <r>
    <x v="0"/>
    <x v="5"/>
    <x v="1"/>
    <x v="8"/>
    <n v="20"/>
    <n v="49"/>
    <x v="0"/>
  </r>
  <r>
    <x v="0"/>
    <x v="5"/>
    <x v="1"/>
    <x v="9"/>
    <n v="4"/>
    <n v="20"/>
    <x v="0"/>
  </r>
  <r>
    <x v="0"/>
    <x v="5"/>
    <x v="1"/>
    <x v="10"/>
    <n v="76"/>
    <n v="226"/>
    <x v="0"/>
  </r>
  <r>
    <x v="0"/>
    <x v="5"/>
    <x v="1"/>
    <x v="11"/>
    <n v="110"/>
    <n v="364"/>
    <x v="0"/>
  </r>
  <r>
    <x v="0"/>
    <x v="5"/>
    <x v="1"/>
    <x v="12"/>
    <n v="10"/>
    <n v="12"/>
    <x v="0"/>
  </r>
  <r>
    <x v="0"/>
    <x v="5"/>
    <x v="1"/>
    <x v="13"/>
    <n v="5"/>
    <n v="7"/>
    <x v="0"/>
  </r>
  <r>
    <x v="0"/>
    <x v="5"/>
    <x v="1"/>
    <x v="14"/>
    <n v="119"/>
    <n v="207"/>
    <x v="0"/>
  </r>
  <r>
    <x v="0"/>
    <x v="5"/>
    <x v="1"/>
    <x v="15"/>
    <n v="180"/>
    <n v="498"/>
    <x v="0"/>
  </r>
  <r>
    <x v="0"/>
    <x v="5"/>
    <x v="1"/>
    <x v="16"/>
    <n v="3"/>
    <n v="9"/>
    <x v="0"/>
  </r>
  <r>
    <x v="0"/>
    <x v="5"/>
    <x v="1"/>
    <x v="17"/>
    <n v="10"/>
    <n v="24"/>
    <x v="0"/>
  </r>
  <r>
    <x v="0"/>
    <x v="5"/>
    <x v="1"/>
    <x v="18"/>
    <n v="40"/>
    <n v="72"/>
    <x v="0"/>
  </r>
  <r>
    <x v="0"/>
    <x v="5"/>
    <x v="1"/>
    <x v="31"/>
    <n v="44"/>
    <n v="194"/>
    <x v="0"/>
  </r>
  <r>
    <x v="0"/>
    <x v="5"/>
    <x v="1"/>
    <x v="19"/>
    <n v="4"/>
    <n v="17"/>
    <x v="0"/>
  </r>
  <r>
    <x v="0"/>
    <x v="6"/>
    <x v="0"/>
    <x v="20"/>
    <n v="37"/>
    <n v="109"/>
    <x v="0"/>
  </r>
  <r>
    <x v="0"/>
    <x v="6"/>
    <x v="0"/>
    <x v="21"/>
    <n v="23"/>
    <n v="78"/>
    <x v="0"/>
  </r>
  <r>
    <x v="0"/>
    <x v="6"/>
    <x v="0"/>
    <x v="25"/>
    <n v="16"/>
    <n v="98"/>
    <x v="0"/>
  </r>
  <r>
    <x v="0"/>
    <x v="6"/>
    <x v="0"/>
    <x v="26"/>
    <n v="107"/>
    <n v="357"/>
    <x v="0"/>
  </r>
  <r>
    <x v="0"/>
    <x v="6"/>
    <x v="0"/>
    <x v="28"/>
    <n v="3"/>
    <n v="9"/>
    <x v="0"/>
  </r>
  <r>
    <x v="0"/>
    <x v="6"/>
    <x v="0"/>
    <x v="51"/>
    <n v="2"/>
    <n v="2"/>
    <x v="0"/>
  </r>
  <r>
    <x v="0"/>
    <x v="6"/>
    <x v="0"/>
    <x v="52"/>
    <n v="4"/>
    <n v="11"/>
    <x v="0"/>
  </r>
  <r>
    <x v="0"/>
    <x v="6"/>
    <x v="0"/>
    <x v="22"/>
    <n v="61"/>
    <n v="224"/>
    <x v="0"/>
  </r>
  <r>
    <x v="0"/>
    <x v="6"/>
    <x v="0"/>
    <x v="23"/>
    <n v="15"/>
    <n v="48"/>
    <x v="0"/>
  </r>
  <r>
    <x v="0"/>
    <x v="6"/>
    <x v="0"/>
    <x v="0"/>
    <n v="28"/>
    <n v="100"/>
    <x v="0"/>
  </r>
  <r>
    <x v="0"/>
    <x v="6"/>
    <x v="0"/>
    <x v="34"/>
    <n v="9"/>
    <n v="33"/>
    <x v="0"/>
  </r>
  <r>
    <x v="0"/>
    <x v="6"/>
    <x v="0"/>
    <x v="36"/>
    <n v="59"/>
    <n v="177"/>
    <x v="0"/>
  </r>
  <r>
    <x v="0"/>
    <x v="6"/>
    <x v="0"/>
    <x v="59"/>
    <n v="1"/>
    <n v="6"/>
    <x v="0"/>
  </r>
  <r>
    <x v="0"/>
    <x v="6"/>
    <x v="0"/>
    <x v="1"/>
    <n v="87"/>
    <n v="163"/>
    <x v="0"/>
  </r>
  <r>
    <x v="0"/>
    <x v="6"/>
    <x v="0"/>
    <x v="43"/>
    <n v="9"/>
    <n v="23"/>
    <x v="0"/>
  </r>
  <r>
    <x v="0"/>
    <x v="6"/>
    <x v="0"/>
    <x v="55"/>
    <n v="1"/>
    <n v="1"/>
    <x v="0"/>
  </r>
  <r>
    <x v="0"/>
    <x v="6"/>
    <x v="0"/>
    <x v="30"/>
    <n v="9"/>
    <n v="23"/>
    <x v="0"/>
  </r>
  <r>
    <x v="0"/>
    <x v="6"/>
    <x v="0"/>
    <x v="56"/>
    <n v="2"/>
    <n v="10"/>
    <x v="0"/>
  </r>
  <r>
    <x v="0"/>
    <x v="6"/>
    <x v="0"/>
    <x v="44"/>
    <n v="1"/>
    <n v="3"/>
    <x v="0"/>
  </r>
  <r>
    <x v="0"/>
    <x v="6"/>
    <x v="0"/>
    <x v="60"/>
    <n v="2"/>
    <n v="4"/>
    <x v="0"/>
  </r>
  <r>
    <x v="0"/>
    <x v="6"/>
    <x v="0"/>
    <x v="57"/>
    <n v="1"/>
    <n v="2"/>
    <x v="0"/>
  </r>
  <r>
    <x v="0"/>
    <x v="6"/>
    <x v="0"/>
    <x v="46"/>
    <n v="3"/>
    <n v="6"/>
    <x v="0"/>
  </r>
  <r>
    <x v="0"/>
    <x v="6"/>
    <x v="0"/>
    <x v="58"/>
    <n v="1"/>
    <n v="1"/>
    <x v="0"/>
  </r>
  <r>
    <x v="0"/>
    <x v="6"/>
    <x v="0"/>
    <x v="47"/>
    <n v="8"/>
    <n v="18"/>
    <x v="0"/>
  </r>
  <r>
    <x v="0"/>
    <x v="6"/>
    <x v="0"/>
    <x v="48"/>
    <n v="45"/>
    <n v="150"/>
    <x v="0"/>
  </r>
  <r>
    <x v="0"/>
    <x v="6"/>
    <x v="0"/>
    <x v="49"/>
    <n v="4"/>
    <n v="12"/>
    <x v="0"/>
  </r>
  <r>
    <x v="0"/>
    <x v="6"/>
    <x v="1"/>
    <x v="2"/>
    <n v="13"/>
    <n v="58"/>
    <x v="0"/>
  </r>
  <r>
    <x v="0"/>
    <x v="6"/>
    <x v="1"/>
    <x v="3"/>
    <n v="113"/>
    <n v="296"/>
    <x v="0"/>
  </r>
  <r>
    <x v="0"/>
    <x v="6"/>
    <x v="1"/>
    <x v="4"/>
    <n v="53"/>
    <n v="170"/>
    <x v="0"/>
  </r>
  <r>
    <x v="0"/>
    <x v="6"/>
    <x v="1"/>
    <x v="5"/>
    <n v="26"/>
    <n v="140"/>
    <x v="0"/>
  </r>
  <r>
    <x v="0"/>
    <x v="6"/>
    <x v="1"/>
    <x v="6"/>
    <n v="8"/>
    <n v="16"/>
    <x v="0"/>
  </r>
  <r>
    <x v="0"/>
    <x v="6"/>
    <x v="1"/>
    <x v="7"/>
    <n v="37"/>
    <n v="133"/>
    <x v="0"/>
  </r>
  <r>
    <x v="0"/>
    <x v="6"/>
    <x v="1"/>
    <x v="8"/>
    <n v="60"/>
    <n v="305"/>
    <x v="0"/>
  </r>
  <r>
    <x v="0"/>
    <x v="6"/>
    <x v="1"/>
    <x v="9"/>
    <n v="8"/>
    <n v="19"/>
    <x v="0"/>
  </r>
  <r>
    <x v="0"/>
    <x v="6"/>
    <x v="1"/>
    <x v="10"/>
    <n v="22"/>
    <n v="70"/>
    <x v="0"/>
  </r>
  <r>
    <x v="0"/>
    <x v="6"/>
    <x v="1"/>
    <x v="11"/>
    <n v="47"/>
    <n v="184"/>
    <x v="0"/>
  </r>
  <r>
    <x v="0"/>
    <x v="6"/>
    <x v="1"/>
    <x v="12"/>
    <n v="11"/>
    <n v="39"/>
    <x v="0"/>
  </r>
  <r>
    <x v="0"/>
    <x v="6"/>
    <x v="1"/>
    <x v="13"/>
    <n v="3"/>
    <n v="10"/>
    <x v="0"/>
  </r>
  <r>
    <x v="0"/>
    <x v="6"/>
    <x v="1"/>
    <x v="14"/>
    <n v="41"/>
    <n v="147"/>
    <x v="0"/>
  </r>
  <r>
    <x v="0"/>
    <x v="6"/>
    <x v="1"/>
    <x v="15"/>
    <n v="193"/>
    <n v="329"/>
    <x v="0"/>
  </r>
  <r>
    <x v="0"/>
    <x v="6"/>
    <x v="1"/>
    <x v="16"/>
    <n v="58"/>
    <n v="132"/>
    <x v="0"/>
  </r>
  <r>
    <x v="0"/>
    <x v="6"/>
    <x v="1"/>
    <x v="17"/>
    <n v="103"/>
    <n v="200"/>
    <x v="0"/>
  </r>
  <r>
    <x v="0"/>
    <x v="6"/>
    <x v="1"/>
    <x v="18"/>
    <n v="68"/>
    <n v="158"/>
    <x v="0"/>
  </r>
  <r>
    <x v="0"/>
    <x v="6"/>
    <x v="1"/>
    <x v="31"/>
    <n v="2"/>
    <n v="6"/>
    <x v="0"/>
  </r>
  <r>
    <x v="0"/>
    <x v="6"/>
    <x v="1"/>
    <x v="50"/>
    <n v="5"/>
    <n v="10"/>
    <x v="0"/>
  </r>
  <r>
    <x v="0"/>
    <x v="6"/>
    <x v="1"/>
    <x v="19"/>
    <n v="19"/>
    <n v="61"/>
    <x v="0"/>
  </r>
  <r>
    <x v="0"/>
    <x v="7"/>
    <x v="0"/>
    <x v="20"/>
    <n v="96"/>
    <n v="283"/>
    <x v="0"/>
  </r>
  <r>
    <x v="0"/>
    <x v="7"/>
    <x v="0"/>
    <x v="21"/>
    <n v="13"/>
    <n v="33"/>
    <x v="0"/>
  </r>
  <r>
    <x v="0"/>
    <x v="7"/>
    <x v="0"/>
    <x v="25"/>
    <n v="32"/>
    <n v="114"/>
    <x v="0"/>
  </r>
  <r>
    <x v="0"/>
    <x v="7"/>
    <x v="0"/>
    <x v="26"/>
    <n v="90"/>
    <n v="289"/>
    <x v="0"/>
  </r>
  <r>
    <x v="0"/>
    <x v="7"/>
    <x v="0"/>
    <x v="27"/>
    <n v="2"/>
    <n v="7"/>
    <x v="0"/>
  </r>
  <r>
    <x v="0"/>
    <x v="7"/>
    <x v="0"/>
    <x v="52"/>
    <n v="4"/>
    <n v="18"/>
    <x v="0"/>
  </r>
  <r>
    <x v="0"/>
    <x v="7"/>
    <x v="0"/>
    <x v="22"/>
    <n v="6"/>
    <n v="17"/>
    <x v="0"/>
  </r>
  <r>
    <x v="0"/>
    <x v="7"/>
    <x v="0"/>
    <x v="23"/>
    <n v="24"/>
    <n v="202"/>
    <x v="0"/>
  </r>
  <r>
    <x v="0"/>
    <x v="7"/>
    <x v="0"/>
    <x v="53"/>
    <n v="1"/>
    <n v="1"/>
    <x v="0"/>
  </r>
  <r>
    <x v="0"/>
    <x v="7"/>
    <x v="0"/>
    <x v="33"/>
    <n v="2"/>
    <n v="8"/>
    <x v="0"/>
  </r>
  <r>
    <x v="0"/>
    <x v="7"/>
    <x v="0"/>
    <x v="0"/>
    <n v="4"/>
    <n v="12"/>
    <x v="0"/>
  </r>
  <r>
    <x v="0"/>
    <x v="7"/>
    <x v="0"/>
    <x v="34"/>
    <n v="7"/>
    <n v="22"/>
    <x v="0"/>
  </r>
  <r>
    <x v="0"/>
    <x v="7"/>
    <x v="0"/>
    <x v="61"/>
    <n v="1"/>
    <n v="1"/>
    <x v="0"/>
  </r>
  <r>
    <x v="0"/>
    <x v="7"/>
    <x v="0"/>
    <x v="36"/>
    <n v="2"/>
    <n v="6"/>
    <x v="0"/>
  </r>
  <r>
    <x v="0"/>
    <x v="7"/>
    <x v="0"/>
    <x v="59"/>
    <n v="0"/>
    <n v="0"/>
    <x v="0"/>
  </r>
  <r>
    <x v="0"/>
    <x v="7"/>
    <x v="0"/>
    <x v="37"/>
    <n v="2"/>
    <n v="14"/>
    <x v="0"/>
  </r>
  <r>
    <x v="0"/>
    <x v="7"/>
    <x v="0"/>
    <x v="1"/>
    <n v="49"/>
    <n v="129"/>
    <x v="0"/>
  </r>
  <r>
    <x v="0"/>
    <x v="7"/>
    <x v="0"/>
    <x v="43"/>
    <n v="9"/>
    <n v="13"/>
    <x v="0"/>
  </r>
  <r>
    <x v="0"/>
    <x v="7"/>
    <x v="0"/>
    <x v="30"/>
    <n v="6"/>
    <n v="6"/>
    <x v="0"/>
  </r>
  <r>
    <x v="0"/>
    <x v="7"/>
    <x v="0"/>
    <x v="56"/>
    <n v="3"/>
    <n v="9"/>
    <x v="0"/>
  </r>
  <r>
    <x v="0"/>
    <x v="7"/>
    <x v="0"/>
    <x v="44"/>
    <n v="1"/>
    <n v="1"/>
    <x v="0"/>
  </r>
  <r>
    <x v="0"/>
    <x v="7"/>
    <x v="0"/>
    <x v="62"/>
    <n v="1"/>
    <n v="1"/>
    <x v="0"/>
  </r>
  <r>
    <x v="0"/>
    <x v="7"/>
    <x v="0"/>
    <x v="48"/>
    <n v="24"/>
    <n v="75"/>
    <x v="0"/>
  </r>
  <r>
    <x v="0"/>
    <x v="7"/>
    <x v="0"/>
    <x v="49"/>
    <n v="2"/>
    <n v="6"/>
    <x v="0"/>
  </r>
  <r>
    <x v="0"/>
    <x v="7"/>
    <x v="1"/>
    <x v="2"/>
    <n v="67"/>
    <n v="173"/>
    <x v="0"/>
  </r>
  <r>
    <x v="0"/>
    <x v="7"/>
    <x v="1"/>
    <x v="3"/>
    <n v="101"/>
    <n v="246"/>
    <x v="0"/>
  </r>
  <r>
    <x v="0"/>
    <x v="7"/>
    <x v="1"/>
    <x v="4"/>
    <n v="371"/>
    <n v="1.4"/>
    <x v="0"/>
  </r>
  <r>
    <x v="0"/>
    <x v="7"/>
    <x v="1"/>
    <x v="5"/>
    <n v="92"/>
    <n v="239"/>
    <x v="0"/>
  </r>
  <r>
    <x v="0"/>
    <x v="7"/>
    <x v="1"/>
    <x v="6"/>
    <n v="4"/>
    <n v="8"/>
    <x v="0"/>
  </r>
  <r>
    <x v="0"/>
    <x v="7"/>
    <x v="1"/>
    <x v="7"/>
    <n v="42"/>
    <n v="121"/>
    <x v="0"/>
  </r>
  <r>
    <x v="0"/>
    <x v="7"/>
    <x v="1"/>
    <x v="8"/>
    <n v="135"/>
    <n v="430"/>
    <x v="0"/>
  </r>
  <r>
    <x v="0"/>
    <x v="7"/>
    <x v="1"/>
    <x v="9"/>
    <n v="14"/>
    <n v="26"/>
    <x v="0"/>
  </r>
  <r>
    <x v="0"/>
    <x v="7"/>
    <x v="1"/>
    <x v="10"/>
    <n v="26"/>
    <n v="86"/>
    <x v="0"/>
  </r>
  <r>
    <x v="0"/>
    <x v="7"/>
    <x v="1"/>
    <x v="11"/>
    <n v="99"/>
    <n v="254"/>
    <x v="0"/>
  </r>
  <r>
    <x v="0"/>
    <x v="7"/>
    <x v="1"/>
    <x v="12"/>
    <n v="28"/>
    <n v="41"/>
    <x v="0"/>
  </r>
  <r>
    <x v="0"/>
    <x v="7"/>
    <x v="1"/>
    <x v="13"/>
    <n v="9"/>
    <n v="13"/>
    <x v="0"/>
  </r>
  <r>
    <x v="0"/>
    <x v="7"/>
    <x v="1"/>
    <x v="14"/>
    <n v="165"/>
    <n v="478"/>
    <x v="0"/>
  </r>
  <r>
    <x v="0"/>
    <x v="7"/>
    <x v="1"/>
    <x v="15"/>
    <n v="461"/>
    <n v="1.002"/>
    <x v="0"/>
  </r>
  <r>
    <x v="0"/>
    <x v="7"/>
    <x v="1"/>
    <x v="16"/>
    <n v="18"/>
    <n v="47"/>
    <x v="0"/>
  </r>
  <r>
    <x v="0"/>
    <x v="7"/>
    <x v="1"/>
    <x v="17"/>
    <n v="57"/>
    <n v="136"/>
    <x v="0"/>
  </r>
  <r>
    <x v="0"/>
    <x v="7"/>
    <x v="1"/>
    <x v="18"/>
    <n v="74"/>
    <n v="283"/>
    <x v="0"/>
  </r>
  <r>
    <x v="0"/>
    <x v="7"/>
    <x v="1"/>
    <x v="31"/>
    <n v="4"/>
    <n v="12"/>
    <x v="0"/>
  </r>
  <r>
    <x v="0"/>
    <x v="7"/>
    <x v="1"/>
    <x v="19"/>
    <n v="2"/>
    <n v="4"/>
    <x v="0"/>
  </r>
  <r>
    <x v="0"/>
    <x v="8"/>
    <x v="0"/>
    <x v="20"/>
    <n v="23"/>
    <n v="56"/>
    <x v="0"/>
  </r>
  <r>
    <x v="0"/>
    <x v="8"/>
    <x v="0"/>
    <x v="21"/>
    <n v="146"/>
    <n v="757"/>
    <x v="0"/>
  </r>
  <r>
    <x v="0"/>
    <x v="8"/>
    <x v="0"/>
    <x v="25"/>
    <n v="231"/>
    <n v="825"/>
    <x v="0"/>
  </r>
  <r>
    <x v="0"/>
    <x v="8"/>
    <x v="0"/>
    <x v="26"/>
    <n v="133"/>
    <n v="397"/>
    <x v="0"/>
  </r>
  <r>
    <x v="0"/>
    <x v="8"/>
    <x v="0"/>
    <x v="27"/>
    <n v="1"/>
    <n v="1"/>
    <x v="0"/>
  </r>
  <r>
    <x v="0"/>
    <x v="8"/>
    <x v="0"/>
    <x v="28"/>
    <n v="2"/>
    <n v="2"/>
    <x v="0"/>
  </r>
  <r>
    <x v="0"/>
    <x v="8"/>
    <x v="0"/>
    <x v="52"/>
    <n v="1"/>
    <n v="2"/>
    <x v="0"/>
  </r>
  <r>
    <x v="0"/>
    <x v="8"/>
    <x v="0"/>
    <x v="23"/>
    <n v="18"/>
    <n v="90"/>
    <x v="0"/>
  </r>
  <r>
    <x v="0"/>
    <x v="8"/>
    <x v="0"/>
    <x v="0"/>
    <n v="15"/>
    <n v="41"/>
    <x v="0"/>
  </r>
  <r>
    <x v="0"/>
    <x v="8"/>
    <x v="0"/>
    <x v="34"/>
    <n v="20"/>
    <n v="70"/>
    <x v="0"/>
  </r>
  <r>
    <x v="0"/>
    <x v="8"/>
    <x v="0"/>
    <x v="54"/>
    <n v="2"/>
    <n v="8"/>
    <x v="0"/>
  </r>
  <r>
    <x v="0"/>
    <x v="8"/>
    <x v="0"/>
    <x v="36"/>
    <n v="1"/>
    <n v="2"/>
    <x v="0"/>
  </r>
  <r>
    <x v="0"/>
    <x v="8"/>
    <x v="0"/>
    <x v="38"/>
    <n v="2"/>
    <n v="10"/>
    <x v="0"/>
  </r>
  <r>
    <x v="0"/>
    <x v="8"/>
    <x v="0"/>
    <x v="24"/>
    <n v="4"/>
    <n v="4"/>
    <x v="0"/>
  </r>
  <r>
    <x v="0"/>
    <x v="8"/>
    <x v="0"/>
    <x v="1"/>
    <n v="65"/>
    <n v="137"/>
    <x v="0"/>
  </r>
  <r>
    <x v="0"/>
    <x v="8"/>
    <x v="0"/>
    <x v="43"/>
    <n v="16"/>
    <n v="21"/>
    <x v="0"/>
  </r>
  <r>
    <x v="0"/>
    <x v="8"/>
    <x v="0"/>
    <x v="30"/>
    <n v="16"/>
    <n v="24"/>
    <x v="0"/>
  </r>
  <r>
    <x v="0"/>
    <x v="8"/>
    <x v="0"/>
    <x v="62"/>
    <n v="1"/>
    <n v="1"/>
    <x v="0"/>
  </r>
  <r>
    <x v="0"/>
    <x v="8"/>
    <x v="0"/>
    <x v="58"/>
    <n v="1"/>
    <n v="1"/>
    <x v="0"/>
  </r>
  <r>
    <x v="0"/>
    <x v="8"/>
    <x v="0"/>
    <x v="47"/>
    <n v="9"/>
    <n v="16"/>
    <x v="0"/>
  </r>
  <r>
    <x v="0"/>
    <x v="8"/>
    <x v="0"/>
    <x v="48"/>
    <n v="40"/>
    <n v="108"/>
    <x v="0"/>
  </r>
  <r>
    <x v="0"/>
    <x v="8"/>
    <x v="0"/>
    <x v="49"/>
    <n v="2"/>
    <n v="12"/>
    <x v="0"/>
  </r>
  <r>
    <x v="0"/>
    <x v="8"/>
    <x v="1"/>
    <x v="2"/>
    <n v="32"/>
    <n v="74"/>
    <x v="0"/>
  </r>
  <r>
    <x v="0"/>
    <x v="8"/>
    <x v="1"/>
    <x v="3"/>
    <n v="132"/>
    <n v="365"/>
    <x v="0"/>
  </r>
  <r>
    <x v="0"/>
    <x v="8"/>
    <x v="1"/>
    <x v="4"/>
    <n v="78"/>
    <n v="253"/>
    <x v="0"/>
  </r>
  <r>
    <x v="0"/>
    <x v="8"/>
    <x v="1"/>
    <x v="5"/>
    <n v="15"/>
    <n v="67"/>
    <x v="0"/>
  </r>
  <r>
    <x v="0"/>
    <x v="8"/>
    <x v="1"/>
    <x v="6"/>
    <n v="6"/>
    <n v="10"/>
    <x v="0"/>
  </r>
  <r>
    <x v="0"/>
    <x v="8"/>
    <x v="1"/>
    <x v="7"/>
    <n v="55"/>
    <n v="184"/>
    <x v="0"/>
  </r>
  <r>
    <x v="0"/>
    <x v="8"/>
    <x v="1"/>
    <x v="8"/>
    <n v="108"/>
    <n v="334"/>
    <x v="0"/>
  </r>
  <r>
    <x v="0"/>
    <x v="8"/>
    <x v="1"/>
    <x v="9"/>
    <n v="26"/>
    <n v="61"/>
    <x v="0"/>
  </r>
  <r>
    <x v="0"/>
    <x v="8"/>
    <x v="1"/>
    <x v="10"/>
    <n v="89"/>
    <n v="95"/>
    <x v="0"/>
  </r>
  <r>
    <x v="0"/>
    <x v="8"/>
    <x v="1"/>
    <x v="11"/>
    <n v="181"/>
    <n v="482"/>
    <x v="0"/>
  </r>
  <r>
    <x v="0"/>
    <x v="8"/>
    <x v="1"/>
    <x v="12"/>
    <n v="8"/>
    <n v="12"/>
    <x v="0"/>
  </r>
  <r>
    <x v="0"/>
    <x v="8"/>
    <x v="1"/>
    <x v="13"/>
    <n v="2"/>
    <n v="4"/>
    <x v="0"/>
  </r>
  <r>
    <x v="0"/>
    <x v="8"/>
    <x v="1"/>
    <x v="14"/>
    <n v="53"/>
    <n v="152"/>
    <x v="0"/>
  </r>
  <r>
    <x v="0"/>
    <x v="8"/>
    <x v="1"/>
    <x v="15"/>
    <n v="241"/>
    <n v="571"/>
    <x v="0"/>
  </r>
  <r>
    <x v="0"/>
    <x v="8"/>
    <x v="1"/>
    <x v="16"/>
    <n v="11"/>
    <n v="40"/>
    <x v="0"/>
  </r>
  <r>
    <x v="0"/>
    <x v="8"/>
    <x v="1"/>
    <x v="17"/>
    <n v="5"/>
    <n v="13"/>
    <x v="0"/>
  </r>
  <r>
    <x v="0"/>
    <x v="8"/>
    <x v="1"/>
    <x v="18"/>
    <n v="10"/>
    <n v="47"/>
    <x v="0"/>
  </r>
  <r>
    <x v="0"/>
    <x v="8"/>
    <x v="1"/>
    <x v="31"/>
    <n v="53"/>
    <n v="255"/>
    <x v="0"/>
  </r>
  <r>
    <x v="0"/>
    <x v="8"/>
    <x v="1"/>
    <x v="50"/>
    <n v="3"/>
    <n v="6"/>
    <x v="0"/>
  </r>
  <r>
    <x v="0"/>
    <x v="9"/>
    <x v="0"/>
    <x v="20"/>
    <n v="4"/>
    <n v="7"/>
    <x v="0"/>
  </r>
  <r>
    <x v="0"/>
    <x v="9"/>
    <x v="0"/>
    <x v="21"/>
    <n v="121"/>
    <n v="684"/>
    <x v="0"/>
  </r>
  <r>
    <x v="0"/>
    <x v="9"/>
    <x v="0"/>
    <x v="25"/>
    <n v="229"/>
    <n v="782"/>
    <x v="0"/>
  </r>
  <r>
    <x v="0"/>
    <x v="9"/>
    <x v="0"/>
    <x v="26"/>
    <n v="58"/>
    <n v="240"/>
    <x v="0"/>
  </r>
  <r>
    <x v="0"/>
    <x v="9"/>
    <x v="0"/>
    <x v="27"/>
    <n v="4"/>
    <n v="4"/>
    <x v="0"/>
  </r>
  <r>
    <x v="0"/>
    <x v="9"/>
    <x v="0"/>
    <x v="23"/>
    <n v="30"/>
    <n v="60"/>
    <x v="0"/>
  </r>
  <r>
    <x v="0"/>
    <x v="9"/>
    <x v="0"/>
    <x v="32"/>
    <n v="1"/>
    <n v="3"/>
    <x v="0"/>
  </r>
  <r>
    <x v="0"/>
    <x v="9"/>
    <x v="0"/>
    <x v="33"/>
    <n v="33"/>
    <n v="99"/>
    <x v="0"/>
  </r>
  <r>
    <x v="0"/>
    <x v="9"/>
    <x v="0"/>
    <x v="0"/>
    <n v="4"/>
    <n v="8"/>
    <x v="0"/>
  </r>
  <r>
    <x v="0"/>
    <x v="9"/>
    <x v="0"/>
    <x v="63"/>
    <n v="3"/>
    <n v="3"/>
    <x v="0"/>
  </r>
  <r>
    <x v="0"/>
    <x v="9"/>
    <x v="0"/>
    <x v="35"/>
    <n v="56"/>
    <n v="112"/>
    <x v="0"/>
  </r>
  <r>
    <x v="0"/>
    <x v="9"/>
    <x v="0"/>
    <x v="36"/>
    <n v="1"/>
    <n v="3"/>
    <x v="0"/>
  </r>
  <r>
    <x v="0"/>
    <x v="9"/>
    <x v="0"/>
    <x v="1"/>
    <n v="1"/>
    <n v="1"/>
    <x v="0"/>
  </r>
  <r>
    <x v="0"/>
    <x v="9"/>
    <x v="0"/>
    <x v="46"/>
    <n v="16"/>
    <n v="32"/>
    <x v="0"/>
  </r>
  <r>
    <x v="0"/>
    <x v="9"/>
    <x v="0"/>
    <x v="47"/>
    <n v="1"/>
    <n v="7"/>
    <x v="0"/>
  </r>
  <r>
    <x v="0"/>
    <x v="9"/>
    <x v="1"/>
    <x v="2"/>
    <n v="38"/>
    <n v="109"/>
    <x v="0"/>
  </r>
  <r>
    <x v="0"/>
    <x v="9"/>
    <x v="1"/>
    <x v="3"/>
    <n v="55"/>
    <n v="167"/>
    <x v="0"/>
  </r>
  <r>
    <x v="0"/>
    <x v="9"/>
    <x v="1"/>
    <x v="4"/>
    <n v="149"/>
    <n v="331"/>
    <x v="0"/>
  </r>
  <r>
    <x v="0"/>
    <x v="9"/>
    <x v="1"/>
    <x v="5"/>
    <n v="82"/>
    <n v="282"/>
    <x v="0"/>
  </r>
  <r>
    <x v="0"/>
    <x v="9"/>
    <x v="1"/>
    <x v="6"/>
    <n v="7"/>
    <n v="21"/>
    <x v="0"/>
  </r>
  <r>
    <x v="0"/>
    <x v="9"/>
    <x v="1"/>
    <x v="7"/>
    <n v="3"/>
    <n v="8"/>
    <x v="0"/>
  </r>
  <r>
    <x v="0"/>
    <x v="9"/>
    <x v="1"/>
    <x v="8"/>
    <n v="92"/>
    <n v="272"/>
    <x v="0"/>
  </r>
  <r>
    <x v="0"/>
    <x v="9"/>
    <x v="1"/>
    <x v="9"/>
    <n v="2"/>
    <n v="3"/>
    <x v="0"/>
  </r>
  <r>
    <x v="0"/>
    <x v="9"/>
    <x v="1"/>
    <x v="10"/>
    <n v="46"/>
    <n v="55"/>
    <x v="0"/>
  </r>
  <r>
    <x v="0"/>
    <x v="9"/>
    <x v="1"/>
    <x v="11"/>
    <n v="162"/>
    <n v="413"/>
    <x v="0"/>
  </r>
  <r>
    <x v="0"/>
    <x v="9"/>
    <x v="1"/>
    <x v="12"/>
    <n v="3"/>
    <n v="3"/>
    <x v="0"/>
  </r>
  <r>
    <x v="0"/>
    <x v="9"/>
    <x v="1"/>
    <x v="14"/>
    <n v="32"/>
    <n v="64"/>
    <x v="0"/>
  </r>
  <r>
    <x v="0"/>
    <x v="9"/>
    <x v="1"/>
    <x v="15"/>
    <n v="48"/>
    <n v="363"/>
    <x v="0"/>
  </r>
  <r>
    <x v="0"/>
    <x v="9"/>
    <x v="1"/>
    <x v="16"/>
    <n v="11"/>
    <n v="27"/>
    <x v="0"/>
  </r>
  <r>
    <x v="0"/>
    <x v="9"/>
    <x v="1"/>
    <x v="17"/>
    <n v="18"/>
    <n v="40"/>
    <x v="0"/>
  </r>
  <r>
    <x v="0"/>
    <x v="9"/>
    <x v="1"/>
    <x v="18"/>
    <n v="17"/>
    <n v="48"/>
    <x v="0"/>
  </r>
  <r>
    <x v="0"/>
    <x v="9"/>
    <x v="1"/>
    <x v="31"/>
    <n v="6"/>
    <n v="16"/>
    <x v="0"/>
  </r>
  <r>
    <x v="0"/>
    <x v="9"/>
    <x v="1"/>
    <x v="19"/>
    <n v="7"/>
    <n v="21"/>
    <x v="0"/>
  </r>
  <r>
    <x v="0"/>
    <x v="10"/>
    <x v="0"/>
    <x v="20"/>
    <n v="3"/>
    <n v="6"/>
    <x v="0"/>
  </r>
  <r>
    <x v="0"/>
    <x v="10"/>
    <x v="0"/>
    <x v="21"/>
    <n v="0"/>
    <n v="117"/>
    <x v="0"/>
  </r>
  <r>
    <x v="0"/>
    <x v="10"/>
    <x v="0"/>
    <x v="25"/>
    <n v="4"/>
    <n v="8"/>
    <x v="0"/>
  </r>
  <r>
    <x v="0"/>
    <x v="10"/>
    <x v="0"/>
    <x v="28"/>
    <n v="2"/>
    <n v="4"/>
    <x v="0"/>
  </r>
  <r>
    <x v="0"/>
    <x v="10"/>
    <x v="0"/>
    <x v="22"/>
    <n v="2"/>
    <n v="4"/>
    <x v="0"/>
  </r>
  <r>
    <x v="0"/>
    <x v="10"/>
    <x v="0"/>
    <x v="23"/>
    <n v="2"/>
    <n v="4"/>
    <x v="0"/>
  </r>
  <r>
    <x v="0"/>
    <x v="10"/>
    <x v="0"/>
    <x v="0"/>
    <n v="4"/>
    <n v="6"/>
    <x v="0"/>
  </r>
  <r>
    <x v="0"/>
    <x v="10"/>
    <x v="0"/>
    <x v="37"/>
    <n v="1"/>
    <n v="2"/>
    <x v="0"/>
  </r>
  <r>
    <x v="0"/>
    <x v="10"/>
    <x v="0"/>
    <x v="40"/>
    <n v="1"/>
    <n v="1"/>
    <x v="0"/>
  </r>
  <r>
    <x v="0"/>
    <x v="10"/>
    <x v="1"/>
    <x v="2"/>
    <n v="41"/>
    <n v="196"/>
    <x v="0"/>
  </r>
  <r>
    <x v="0"/>
    <x v="10"/>
    <x v="1"/>
    <x v="3"/>
    <n v="2"/>
    <n v="35"/>
    <x v="0"/>
  </r>
  <r>
    <x v="0"/>
    <x v="10"/>
    <x v="1"/>
    <x v="4"/>
    <n v="1"/>
    <n v="15"/>
    <x v="0"/>
  </r>
  <r>
    <x v="0"/>
    <x v="10"/>
    <x v="1"/>
    <x v="5"/>
    <n v="0"/>
    <n v="25"/>
    <x v="0"/>
  </r>
  <r>
    <x v="0"/>
    <x v="10"/>
    <x v="1"/>
    <x v="6"/>
    <n v="2"/>
    <n v="4"/>
    <x v="0"/>
  </r>
  <r>
    <x v="0"/>
    <x v="10"/>
    <x v="1"/>
    <x v="7"/>
    <n v="4"/>
    <n v="33"/>
    <x v="0"/>
  </r>
  <r>
    <x v="0"/>
    <x v="10"/>
    <x v="1"/>
    <x v="8"/>
    <n v="52"/>
    <n v="104"/>
    <x v="0"/>
  </r>
  <r>
    <x v="0"/>
    <x v="10"/>
    <x v="1"/>
    <x v="9"/>
    <n v="1"/>
    <n v="1"/>
    <x v="0"/>
  </r>
  <r>
    <x v="0"/>
    <x v="10"/>
    <x v="1"/>
    <x v="10"/>
    <n v="4"/>
    <n v="11"/>
    <x v="0"/>
  </r>
  <r>
    <x v="0"/>
    <x v="10"/>
    <x v="1"/>
    <x v="11"/>
    <n v="49"/>
    <n v="95"/>
    <x v="0"/>
  </r>
  <r>
    <x v="0"/>
    <x v="10"/>
    <x v="1"/>
    <x v="12"/>
    <n v="3"/>
    <n v="6"/>
    <x v="0"/>
  </r>
  <r>
    <x v="0"/>
    <x v="10"/>
    <x v="1"/>
    <x v="13"/>
    <n v="1"/>
    <n v="1"/>
    <x v="0"/>
  </r>
  <r>
    <x v="0"/>
    <x v="10"/>
    <x v="1"/>
    <x v="14"/>
    <n v="63"/>
    <n v="96"/>
    <x v="0"/>
  </r>
  <r>
    <x v="0"/>
    <x v="10"/>
    <x v="1"/>
    <x v="15"/>
    <n v="56"/>
    <n v="326"/>
    <x v="0"/>
  </r>
  <r>
    <x v="0"/>
    <x v="10"/>
    <x v="1"/>
    <x v="16"/>
    <n v="2"/>
    <n v="32"/>
    <x v="0"/>
  </r>
  <r>
    <x v="0"/>
    <x v="10"/>
    <x v="1"/>
    <x v="17"/>
    <n v="0"/>
    <n v="20"/>
    <x v="0"/>
  </r>
  <r>
    <x v="0"/>
    <x v="10"/>
    <x v="1"/>
    <x v="18"/>
    <n v="1"/>
    <n v="1"/>
    <x v="0"/>
  </r>
  <r>
    <x v="0"/>
    <x v="10"/>
    <x v="1"/>
    <x v="31"/>
    <n v="2"/>
    <n v="18"/>
    <x v="0"/>
  </r>
  <r>
    <x v="0"/>
    <x v="10"/>
    <x v="1"/>
    <x v="19"/>
    <n v="1"/>
    <n v="4"/>
    <x v="0"/>
  </r>
  <r>
    <x v="0"/>
    <x v="11"/>
    <x v="0"/>
    <x v="25"/>
    <n v="2"/>
    <n v="8"/>
    <x v="0"/>
  </r>
  <r>
    <x v="0"/>
    <x v="11"/>
    <x v="0"/>
    <x v="0"/>
    <n v="1"/>
    <n v="5"/>
    <x v="0"/>
  </r>
  <r>
    <x v="0"/>
    <x v="11"/>
    <x v="0"/>
    <x v="40"/>
    <n v="0"/>
    <n v="0"/>
    <x v="0"/>
  </r>
  <r>
    <x v="0"/>
    <x v="11"/>
    <x v="1"/>
    <x v="2"/>
    <n v="7"/>
    <n v="21"/>
    <x v="0"/>
  </r>
  <r>
    <x v="0"/>
    <x v="11"/>
    <x v="1"/>
    <x v="3"/>
    <n v="74"/>
    <n v="240"/>
    <x v="0"/>
  </r>
  <r>
    <x v="0"/>
    <x v="11"/>
    <x v="1"/>
    <x v="4"/>
    <n v="10"/>
    <n v="30"/>
    <x v="0"/>
  </r>
  <r>
    <x v="0"/>
    <x v="11"/>
    <x v="1"/>
    <x v="6"/>
    <n v="42"/>
    <n v="140"/>
    <x v="0"/>
  </r>
  <r>
    <x v="0"/>
    <x v="11"/>
    <x v="1"/>
    <x v="7"/>
    <n v="51"/>
    <n v="156"/>
    <x v="0"/>
  </r>
  <r>
    <x v="0"/>
    <x v="11"/>
    <x v="1"/>
    <x v="8"/>
    <n v="1"/>
    <n v="3"/>
    <x v="0"/>
  </r>
  <r>
    <x v="0"/>
    <x v="11"/>
    <x v="1"/>
    <x v="9"/>
    <n v="45"/>
    <n v="91"/>
    <x v="0"/>
  </r>
  <r>
    <x v="0"/>
    <x v="11"/>
    <x v="1"/>
    <x v="10"/>
    <n v="4"/>
    <n v="12"/>
    <x v="0"/>
  </r>
  <r>
    <x v="0"/>
    <x v="11"/>
    <x v="1"/>
    <x v="11"/>
    <n v="12"/>
    <n v="37"/>
    <x v="0"/>
  </r>
  <r>
    <x v="0"/>
    <x v="11"/>
    <x v="1"/>
    <x v="12"/>
    <n v="1"/>
    <n v="1"/>
    <x v="0"/>
  </r>
  <r>
    <x v="0"/>
    <x v="11"/>
    <x v="1"/>
    <x v="13"/>
    <n v="0"/>
    <n v="0"/>
    <x v="0"/>
  </r>
  <r>
    <x v="0"/>
    <x v="11"/>
    <x v="1"/>
    <x v="14"/>
    <n v="40"/>
    <n v="83"/>
    <x v="0"/>
  </r>
  <r>
    <x v="0"/>
    <x v="11"/>
    <x v="1"/>
    <x v="15"/>
    <n v="93"/>
    <n v="361"/>
    <x v="0"/>
  </r>
  <r>
    <x v="0"/>
    <x v="11"/>
    <x v="1"/>
    <x v="16"/>
    <n v="4"/>
    <n v="12"/>
    <x v="0"/>
  </r>
  <r>
    <x v="0"/>
    <x v="11"/>
    <x v="1"/>
    <x v="17"/>
    <n v="8"/>
    <n v="32"/>
    <x v="0"/>
  </r>
  <r>
    <x v="0"/>
    <x v="11"/>
    <x v="1"/>
    <x v="18"/>
    <n v="17"/>
    <n v="48"/>
    <x v="0"/>
  </r>
  <r>
    <x v="0"/>
    <x v="11"/>
    <x v="1"/>
    <x v="31"/>
    <n v="37"/>
    <n v="78"/>
    <x v="0"/>
  </r>
  <r>
    <x v="0"/>
    <x v="0"/>
    <x v="0"/>
    <x v="36"/>
    <n v="4"/>
    <n v="12"/>
    <x v="1"/>
  </r>
  <r>
    <x v="0"/>
    <x v="0"/>
    <x v="0"/>
    <x v="40"/>
    <n v="1"/>
    <n v="1"/>
    <x v="1"/>
  </r>
  <r>
    <x v="0"/>
    <x v="0"/>
    <x v="1"/>
    <x v="2"/>
    <n v="3"/>
    <n v="3"/>
    <x v="1"/>
  </r>
  <r>
    <x v="0"/>
    <x v="0"/>
    <x v="1"/>
    <x v="3"/>
    <n v="0"/>
    <n v="2"/>
    <x v="1"/>
  </r>
  <r>
    <x v="0"/>
    <x v="0"/>
    <x v="1"/>
    <x v="6"/>
    <n v="1"/>
    <n v="1"/>
    <x v="1"/>
  </r>
  <r>
    <x v="0"/>
    <x v="0"/>
    <x v="1"/>
    <x v="10"/>
    <n v="4"/>
    <n v="4"/>
    <x v="1"/>
  </r>
  <r>
    <x v="0"/>
    <x v="0"/>
    <x v="1"/>
    <x v="11"/>
    <n v="2"/>
    <n v="3"/>
    <x v="1"/>
  </r>
  <r>
    <x v="0"/>
    <x v="0"/>
    <x v="1"/>
    <x v="14"/>
    <n v="0"/>
    <n v="1"/>
    <x v="1"/>
  </r>
  <r>
    <x v="0"/>
    <x v="0"/>
    <x v="1"/>
    <x v="15"/>
    <n v="7"/>
    <n v="11"/>
    <x v="1"/>
  </r>
  <r>
    <x v="0"/>
    <x v="1"/>
    <x v="1"/>
    <x v="4"/>
    <n v="1"/>
    <n v="4"/>
    <x v="1"/>
  </r>
  <r>
    <x v="0"/>
    <x v="1"/>
    <x v="1"/>
    <x v="15"/>
    <n v="1"/>
    <n v="2"/>
    <x v="1"/>
  </r>
  <r>
    <x v="0"/>
    <x v="1"/>
    <x v="1"/>
    <x v="18"/>
    <n v="1"/>
    <n v="2"/>
    <x v="1"/>
  </r>
  <r>
    <x v="0"/>
    <x v="2"/>
    <x v="0"/>
    <x v="20"/>
    <n v="1"/>
    <n v="1"/>
    <x v="1"/>
  </r>
  <r>
    <x v="0"/>
    <x v="2"/>
    <x v="0"/>
    <x v="25"/>
    <n v="4"/>
    <n v="12"/>
    <x v="1"/>
  </r>
  <r>
    <x v="0"/>
    <x v="2"/>
    <x v="0"/>
    <x v="26"/>
    <n v="13"/>
    <n v="83"/>
    <x v="1"/>
  </r>
  <r>
    <x v="0"/>
    <x v="2"/>
    <x v="0"/>
    <x v="23"/>
    <n v="4"/>
    <n v="8"/>
    <x v="1"/>
  </r>
  <r>
    <x v="0"/>
    <x v="2"/>
    <x v="0"/>
    <x v="30"/>
    <n v="2"/>
    <n v="6"/>
    <x v="1"/>
  </r>
  <r>
    <x v="0"/>
    <x v="2"/>
    <x v="1"/>
    <x v="3"/>
    <n v="5"/>
    <n v="25"/>
    <x v="1"/>
  </r>
  <r>
    <x v="0"/>
    <x v="2"/>
    <x v="1"/>
    <x v="4"/>
    <n v="7"/>
    <n v="7"/>
    <x v="1"/>
  </r>
  <r>
    <x v="0"/>
    <x v="2"/>
    <x v="1"/>
    <x v="7"/>
    <n v="4"/>
    <n v="6"/>
    <x v="1"/>
  </r>
  <r>
    <x v="0"/>
    <x v="2"/>
    <x v="1"/>
    <x v="11"/>
    <n v="3"/>
    <n v="5"/>
    <x v="1"/>
  </r>
  <r>
    <x v="0"/>
    <x v="2"/>
    <x v="1"/>
    <x v="12"/>
    <n v="2"/>
    <n v="2"/>
    <x v="1"/>
  </r>
  <r>
    <x v="0"/>
    <x v="2"/>
    <x v="1"/>
    <x v="14"/>
    <n v="2"/>
    <n v="2"/>
    <x v="1"/>
  </r>
  <r>
    <x v="0"/>
    <x v="2"/>
    <x v="1"/>
    <x v="15"/>
    <n v="17"/>
    <n v="17"/>
    <x v="1"/>
  </r>
  <r>
    <x v="0"/>
    <x v="2"/>
    <x v="1"/>
    <x v="16"/>
    <n v="2"/>
    <n v="2"/>
    <x v="1"/>
  </r>
  <r>
    <x v="0"/>
    <x v="2"/>
    <x v="1"/>
    <x v="18"/>
    <n v="7"/>
    <n v="7"/>
    <x v="1"/>
  </r>
  <r>
    <x v="0"/>
    <x v="2"/>
    <x v="1"/>
    <x v="50"/>
    <n v="1"/>
    <n v="1"/>
    <x v="1"/>
  </r>
  <r>
    <x v="0"/>
    <x v="3"/>
    <x v="0"/>
    <x v="20"/>
    <n v="28"/>
    <n v="106"/>
    <x v="1"/>
  </r>
  <r>
    <x v="0"/>
    <x v="3"/>
    <x v="0"/>
    <x v="21"/>
    <n v="15"/>
    <n v="64"/>
    <x v="1"/>
  </r>
  <r>
    <x v="0"/>
    <x v="3"/>
    <x v="0"/>
    <x v="25"/>
    <n v="11"/>
    <n v="38"/>
    <x v="1"/>
  </r>
  <r>
    <x v="0"/>
    <x v="3"/>
    <x v="0"/>
    <x v="26"/>
    <n v="20"/>
    <n v="69"/>
    <x v="1"/>
  </r>
  <r>
    <x v="0"/>
    <x v="3"/>
    <x v="0"/>
    <x v="27"/>
    <n v="1"/>
    <n v="1"/>
    <x v="1"/>
  </r>
  <r>
    <x v="0"/>
    <x v="3"/>
    <x v="0"/>
    <x v="22"/>
    <n v="3"/>
    <n v="6"/>
    <x v="1"/>
  </r>
  <r>
    <x v="0"/>
    <x v="3"/>
    <x v="0"/>
    <x v="23"/>
    <n v="11"/>
    <n v="25"/>
    <x v="1"/>
  </r>
  <r>
    <x v="0"/>
    <x v="3"/>
    <x v="0"/>
    <x v="0"/>
    <n v="15"/>
    <n v="57"/>
    <x v="1"/>
  </r>
  <r>
    <x v="0"/>
    <x v="3"/>
    <x v="0"/>
    <x v="34"/>
    <n v="2"/>
    <n v="6"/>
    <x v="1"/>
  </r>
  <r>
    <x v="0"/>
    <x v="3"/>
    <x v="0"/>
    <x v="36"/>
    <n v="9"/>
    <n v="39"/>
    <x v="1"/>
  </r>
  <r>
    <x v="0"/>
    <x v="3"/>
    <x v="0"/>
    <x v="41"/>
    <n v="4"/>
    <n v="8"/>
    <x v="1"/>
  </r>
  <r>
    <x v="0"/>
    <x v="3"/>
    <x v="0"/>
    <x v="1"/>
    <n v="5"/>
    <n v="13"/>
    <x v="1"/>
  </r>
  <r>
    <x v="0"/>
    <x v="3"/>
    <x v="0"/>
    <x v="43"/>
    <n v="2"/>
    <n v="2"/>
    <x v="1"/>
  </r>
  <r>
    <x v="0"/>
    <x v="3"/>
    <x v="0"/>
    <x v="30"/>
    <n v="4"/>
    <n v="4"/>
    <x v="1"/>
  </r>
  <r>
    <x v="0"/>
    <x v="3"/>
    <x v="0"/>
    <x v="56"/>
    <n v="2"/>
    <n v="4"/>
    <x v="1"/>
  </r>
  <r>
    <x v="0"/>
    <x v="3"/>
    <x v="0"/>
    <x v="44"/>
    <n v="2"/>
    <n v="2"/>
    <x v="1"/>
  </r>
  <r>
    <x v="0"/>
    <x v="3"/>
    <x v="0"/>
    <x v="46"/>
    <n v="1"/>
    <n v="2"/>
    <x v="1"/>
  </r>
  <r>
    <x v="0"/>
    <x v="3"/>
    <x v="0"/>
    <x v="48"/>
    <n v="4"/>
    <n v="11"/>
    <x v="1"/>
  </r>
  <r>
    <x v="0"/>
    <x v="3"/>
    <x v="1"/>
    <x v="2"/>
    <n v="6"/>
    <n v="6"/>
    <x v="1"/>
  </r>
  <r>
    <x v="0"/>
    <x v="3"/>
    <x v="1"/>
    <x v="3"/>
    <n v="34"/>
    <n v="73"/>
    <x v="1"/>
  </r>
  <r>
    <x v="0"/>
    <x v="3"/>
    <x v="1"/>
    <x v="4"/>
    <n v="30"/>
    <n v="70"/>
    <x v="1"/>
  </r>
  <r>
    <x v="0"/>
    <x v="3"/>
    <x v="1"/>
    <x v="5"/>
    <n v="2"/>
    <n v="2"/>
    <x v="1"/>
  </r>
  <r>
    <x v="0"/>
    <x v="3"/>
    <x v="1"/>
    <x v="7"/>
    <n v="26"/>
    <n v="76"/>
    <x v="1"/>
  </r>
  <r>
    <x v="0"/>
    <x v="3"/>
    <x v="1"/>
    <x v="8"/>
    <n v="4"/>
    <n v="13"/>
    <x v="1"/>
  </r>
  <r>
    <x v="0"/>
    <x v="3"/>
    <x v="1"/>
    <x v="10"/>
    <n v="4"/>
    <n v="4"/>
    <x v="1"/>
  </r>
  <r>
    <x v="0"/>
    <x v="3"/>
    <x v="1"/>
    <x v="11"/>
    <n v="27"/>
    <n v="58"/>
    <x v="1"/>
  </r>
  <r>
    <x v="0"/>
    <x v="3"/>
    <x v="1"/>
    <x v="12"/>
    <n v="5"/>
    <n v="5"/>
    <x v="1"/>
  </r>
  <r>
    <x v="0"/>
    <x v="3"/>
    <x v="1"/>
    <x v="14"/>
    <n v="27"/>
    <n v="50"/>
    <x v="1"/>
  </r>
  <r>
    <x v="0"/>
    <x v="3"/>
    <x v="1"/>
    <x v="15"/>
    <n v="39"/>
    <n v="74"/>
    <x v="1"/>
  </r>
  <r>
    <x v="0"/>
    <x v="3"/>
    <x v="1"/>
    <x v="16"/>
    <n v="4"/>
    <n v="4"/>
    <x v="1"/>
  </r>
  <r>
    <x v="0"/>
    <x v="3"/>
    <x v="1"/>
    <x v="17"/>
    <n v="18"/>
    <n v="43"/>
    <x v="1"/>
  </r>
  <r>
    <x v="0"/>
    <x v="3"/>
    <x v="1"/>
    <x v="18"/>
    <n v="12"/>
    <n v="45"/>
    <x v="1"/>
  </r>
  <r>
    <x v="0"/>
    <x v="3"/>
    <x v="1"/>
    <x v="50"/>
    <n v="2"/>
    <n v="2"/>
    <x v="1"/>
  </r>
  <r>
    <x v="0"/>
    <x v="4"/>
    <x v="0"/>
    <x v="20"/>
    <n v="46"/>
    <n v="107"/>
    <x v="1"/>
  </r>
  <r>
    <x v="0"/>
    <x v="4"/>
    <x v="0"/>
    <x v="21"/>
    <n v="49"/>
    <n v="176"/>
    <x v="1"/>
  </r>
  <r>
    <x v="0"/>
    <x v="4"/>
    <x v="0"/>
    <x v="25"/>
    <n v="15"/>
    <n v="46"/>
    <x v="1"/>
  </r>
  <r>
    <x v="0"/>
    <x v="4"/>
    <x v="0"/>
    <x v="26"/>
    <n v="16"/>
    <n v="73"/>
    <x v="1"/>
  </r>
  <r>
    <x v="0"/>
    <x v="4"/>
    <x v="0"/>
    <x v="27"/>
    <n v="5"/>
    <n v="5"/>
    <x v="1"/>
  </r>
  <r>
    <x v="0"/>
    <x v="4"/>
    <x v="0"/>
    <x v="22"/>
    <n v="5"/>
    <n v="14"/>
    <x v="1"/>
  </r>
  <r>
    <x v="0"/>
    <x v="4"/>
    <x v="0"/>
    <x v="23"/>
    <n v="16"/>
    <n v="46"/>
    <x v="1"/>
  </r>
  <r>
    <x v="0"/>
    <x v="4"/>
    <x v="0"/>
    <x v="53"/>
    <n v="2"/>
    <n v="8"/>
    <x v="1"/>
  </r>
  <r>
    <x v="0"/>
    <x v="4"/>
    <x v="0"/>
    <x v="33"/>
    <n v="5"/>
    <n v="19"/>
    <x v="1"/>
  </r>
  <r>
    <x v="0"/>
    <x v="4"/>
    <x v="0"/>
    <x v="0"/>
    <n v="7"/>
    <n v="13"/>
    <x v="1"/>
  </r>
  <r>
    <x v="0"/>
    <x v="4"/>
    <x v="0"/>
    <x v="34"/>
    <n v="1"/>
    <n v="3"/>
    <x v="1"/>
  </r>
  <r>
    <x v="0"/>
    <x v="4"/>
    <x v="0"/>
    <x v="36"/>
    <n v="8"/>
    <n v="37"/>
    <x v="1"/>
  </r>
  <r>
    <x v="0"/>
    <x v="4"/>
    <x v="0"/>
    <x v="37"/>
    <n v="3"/>
    <n v="11"/>
    <x v="1"/>
  </r>
  <r>
    <x v="0"/>
    <x v="4"/>
    <x v="0"/>
    <x v="38"/>
    <n v="4"/>
    <n v="8"/>
    <x v="1"/>
  </r>
  <r>
    <x v="0"/>
    <x v="4"/>
    <x v="0"/>
    <x v="40"/>
    <n v="16"/>
    <n v="29"/>
    <x v="1"/>
  </r>
  <r>
    <x v="0"/>
    <x v="4"/>
    <x v="0"/>
    <x v="41"/>
    <n v="0"/>
    <n v="2"/>
    <x v="1"/>
  </r>
  <r>
    <x v="0"/>
    <x v="4"/>
    <x v="0"/>
    <x v="24"/>
    <n v="1"/>
    <n v="3"/>
    <x v="1"/>
  </r>
  <r>
    <x v="0"/>
    <x v="4"/>
    <x v="0"/>
    <x v="1"/>
    <n v="7"/>
    <n v="19"/>
    <x v="1"/>
  </r>
  <r>
    <x v="0"/>
    <x v="4"/>
    <x v="0"/>
    <x v="43"/>
    <n v="4"/>
    <n v="14"/>
    <x v="1"/>
  </r>
  <r>
    <x v="0"/>
    <x v="4"/>
    <x v="0"/>
    <x v="30"/>
    <n v="2"/>
    <n v="6"/>
    <x v="1"/>
  </r>
  <r>
    <x v="0"/>
    <x v="4"/>
    <x v="0"/>
    <x v="44"/>
    <n v="2"/>
    <n v="2"/>
    <x v="1"/>
  </r>
  <r>
    <x v="0"/>
    <x v="4"/>
    <x v="0"/>
    <x v="46"/>
    <n v="1"/>
    <n v="1"/>
    <x v="1"/>
  </r>
  <r>
    <x v="0"/>
    <x v="4"/>
    <x v="0"/>
    <x v="58"/>
    <n v="1"/>
    <n v="2"/>
    <x v="1"/>
  </r>
  <r>
    <x v="0"/>
    <x v="4"/>
    <x v="0"/>
    <x v="48"/>
    <n v="1"/>
    <n v="3"/>
    <x v="1"/>
  </r>
  <r>
    <x v="0"/>
    <x v="4"/>
    <x v="0"/>
    <x v="49"/>
    <n v="1"/>
    <n v="2"/>
    <x v="1"/>
  </r>
  <r>
    <x v="0"/>
    <x v="4"/>
    <x v="1"/>
    <x v="2"/>
    <n v="13"/>
    <n v="18"/>
    <x v="1"/>
  </r>
  <r>
    <x v="0"/>
    <x v="4"/>
    <x v="1"/>
    <x v="3"/>
    <n v="18"/>
    <n v="66"/>
    <x v="1"/>
  </r>
  <r>
    <x v="0"/>
    <x v="4"/>
    <x v="1"/>
    <x v="4"/>
    <n v="10"/>
    <n v="24"/>
    <x v="1"/>
  </r>
  <r>
    <x v="0"/>
    <x v="4"/>
    <x v="1"/>
    <x v="5"/>
    <n v="2"/>
    <n v="4"/>
    <x v="1"/>
  </r>
  <r>
    <x v="0"/>
    <x v="4"/>
    <x v="1"/>
    <x v="7"/>
    <n v="25"/>
    <n v="39"/>
    <x v="1"/>
  </r>
  <r>
    <x v="0"/>
    <x v="4"/>
    <x v="1"/>
    <x v="8"/>
    <n v="8"/>
    <n v="9"/>
    <x v="1"/>
  </r>
  <r>
    <x v="0"/>
    <x v="4"/>
    <x v="1"/>
    <x v="9"/>
    <n v="9"/>
    <n v="18"/>
    <x v="1"/>
  </r>
  <r>
    <x v="0"/>
    <x v="4"/>
    <x v="1"/>
    <x v="11"/>
    <n v="7"/>
    <n v="15"/>
    <x v="1"/>
  </r>
  <r>
    <x v="0"/>
    <x v="4"/>
    <x v="1"/>
    <x v="14"/>
    <n v="11"/>
    <n v="20"/>
    <x v="1"/>
  </r>
  <r>
    <x v="0"/>
    <x v="4"/>
    <x v="1"/>
    <x v="15"/>
    <n v="21"/>
    <n v="29"/>
    <x v="1"/>
  </r>
  <r>
    <x v="0"/>
    <x v="4"/>
    <x v="1"/>
    <x v="16"/>
    <n v="2"/>
    <n v="3"/>
    <x v="1"/>
  </r>
  <r>
    <x v="0"/>
    <x v="4"/>
    <x v="1"/>
    <x v="17"/>
    <n v="6"/>
    <n v="9"/>
    <x v="1"/>
  </r>
  <r>
    <x v="0"/>
    <x v="4"/>
    <x v="1"/>
    <x v="18"/>
    <n v="3"/>
    <n v="3"/>
    <x v="1"/>
  </r>
  <r>
    <x v="0"/>
    <x v="4"/>
    <x v="1"/>
    <x v="50"/>
    <n v="0"/>
    <n v="0"/>
    <x v="1"/>
  </r>
  <r>
    <x v="0"/>
    <x v="5"/>
    <x v="0"/>
    <x v="20"/>
    <n v="46"/>
    <n v="106"/>
    <x v="1"/>
  </r>
  <r>
    <x v="0"/>
    <x v="5"/>
    <x v="0"/>
    <x v="21"/>
    <n v="40"/>
    <n v="187"/>
    <x v="1"/>
  </r>
  <r>
    <x v="0"/>
    <x v="5"/>
    <x v="0"/>
    <x v="25"/>
    <n v="30"/>
    <n v="130"/>
    <x v="1"/>
  </r>
  <r>
    <x v="0"/>
    <x v="5"/>
    <x v="0"/>
    <x v="26"/>
    <n v="60"/>
    <n v="316"/>
    <x v="1"/>
  </r>
  <r>
    <x v="0"/>
    <x v="5"/>
    <x v="0"/>
    <x v="27"/>
    <n v="1"/>
    <n v="6"/>
    <x v="1"/>
  </r>
  <r>
    <x v="0"/>
    <x v="5"/>
    <x v="0"/>
    <x v="28"/>
    <n v="1"/>
    <n v="2"/>
    <x v="1"/>
  </r>
  <r>
    <x v="0"/>
    <x v="5"/>
    <x v="0"/>
    <x v="52"/>
    <n v="1"/>
    <n v="1"/>
    <x v="1"/>
  </r>
  <r>
    <x v="0"/>
    <x v="5"/>
    <x v="0"/>
    <x v="22"/>
    <n v="23"/>
    <n v="76"/>
    <x v="1"/>
  </r>
  <r>
    <x v="0"/>
    <x v="5"/>
    <x v="0"/>
    <x v="23"/>
    <n v="19"/>
    <n v="62"/>
    <x v="1"/>
  </r>
  <r>
    <x v="0"/>
    <x v="5"/>
    <x v="0"/>
    <x v="32"/>
    <n v="1"/>
    <n v="1"/>
    <x v="1"/>
  </r>
  <r>
    <x v="0"/>
    <x v="5"/>
    <x v="0"/>
    <x v="33"/>
    <n v="2"/>
    <n v="6"/>
    <x v="1"/>
  </r>
  <r>
    <x v="0"/>
    <x v="5"/>
    <x v="0"/>
    <x v="0"/>
    <n v="9"/>
    <n v="61"/>
    <x v="1"/>
  </r>
  <r>
    <x v="0"/>
    <x v="5"/>
    <x v="0"/>
    <x v="34"/>
    <n v="7"/>
    <n v="25"/>
    <x v="1"/>
  </r>
  <r>
    <x v="0"/>
    <x v="5"/>
    <x v="0"/>
    <x v="54"/>
    <n v="2"/>
    <n v="2"/>
    <x v="1"/>
  </r>
  <r>
    <x v="0"/>
    <x v="5"/>
    <x v="0"/>
    <x v="61"/>
    <n v="1"/>
    <n v="2"/>
    <x v="1"/>
  </r>
  <r>
    <x v="0"/>
    <x v="5"/>
    <x v="0"/>
    <x v="36"/>
    <n v="4"/>
    <n v="10"/>
    <x v="1"/>
  </r>
  <r>
    <x v="0"/>
    <x v="5"/>
    <x v="0"/>
    <x v="37"/>
    <n v="4"/>
    <n v="12"/>
    <x v="1"/>
  </r>
  <r>
    <x v="0"/>
    <x v="5"/>
    <x v="0"/>
    <x v="38"/>
    <n v="1"/>
    <n v="2"/>
    <x v="1"/>
  </r>
  <r>
    <x v="0"/>
    <x v="5"/>
    <x v="0"/>
    <x v="40"/>
    <n v="7"/>
    <n v="32"/>
    <x v="1"/>
  </r>
  <r>
    <x v="0"/>
    <x v="5"/>
    <x v="0"/>
    <x v="1"/>
    <n v="19"/>
    <n v="48"/>
    <x v="1"/>
  </r>
  <r>
    <x v="0"/>
    <x v="5"/>
    <x v="0"/>
    <x v="43"/>
    <n v="5"/>
    <n v="16"/>
    <x v="1"/>
  </r>
  <r>
    <x v="0"/>
    <x v="5"/>
    <x v="0"/>
    <x v="30"/>
    <n v="12"/>
    <n v="55"/>
    <x v="1"/>
  </r>
  <r>
    <x v="0"/>
    <x v="5"/>
    <x v="0"/>
    <x v="56"/>
    <n v="1"/>
    <n v="1"/>
    <x v="1"/>
  </r>
  <r>
    <x v="0"/>
    <x v="5"/>
    <x v="0"/>
    <x v="57"/>
    <n v="1"/>
    <n v="2"/>
    <x v="1"/>
  </r>
  <r>
    <x v="0"/>
    <x v="5"/>
    <x v="0"/>
    <x v="46"/>
    <n v="0"/>
    <n v="0"/>
    <x v="1"/>
  </r>
  <r>
    <x v="0"/>
    <x v="5"/>
    <x v="0"/>
    <x v="48"/>
    <n v="13"/>
    <n v="26"/>
    <x v="1"/>
  </r>
  <r>
    <x v="0"/>
    <x v="5"/>
    <x v="1"/>
    <x v="2"/>
    <n v="15"/>
    <n v="44"/>
    <x v="1"/>
  </r>
  <r>
    <x v="0"/>
    <x v="5"/>
    <x v="1"/>
    <x v="64"/>
    <n v="2"/>
    <n v="6"/>
    <x v="1"/>
  </r>
  <r>
    <x v="0"/>
    <x v="5"/>
    <x v="1"/>
    <x v="3"/>
    <n v="53"/>
    <n v="163"/>
    <x v="1"/>
  </r>
  <r>
    <x v="0"/>
    <x v="5"/>
    <x v="1"/>
    <x v="4"/>
    <n v="32"/>
    <n v="176"/>
    <x v="1"/>
  </r>
  <r>
    <x v="0"/>
    <x v="5"/>
    <x v="1"/>
    <x v="5"/>
    <n v="7"/>
    <n v="18"/>
    <x v="1"/>
  </r>
  <r>
    <x v="0"/>
    <x v="5"/>
    <x v="1"/>
    <x v="6"/>
    <n v="5"/>
    <n v="23"/>
    <x v="1"/>
  </r>
  <r>
    <x v="0"/>
    <x v="5"/>
    <x v="1"/>
    <x v="7"/>
    <n v="29"/>
    <n v="72"/>
    <x v="1"/>
  </r>
  <r>
    <x v="0"/>
    <x v="5"/>
    <x v="1"/>
    <x v="8"/>
    <n v="10"/>
    <n v="18"/>
    <x v="1"/>
  </r>
  <r>
    <x v="0"/>
    <x v="5"/>
    <x v="1"/>
    <x v="9"/>
    <n v="1"/>
    <n v="2"/>
    <x v="1"/>
  </r>
  <r>
    <x v="0"/>
    <x v="5"/>
    <x v="1"/>
    <x v="10"/>
    <n v="7"/>
    <n v="28"/>
    <x v="1"/>
  </r>
  <r>
    <x v="0"/>
    <x v="5"/>
    <x v="1"/>
    <x v="11"/>
    <n v="34"/>
    <n v="77"/>
    <x v="1"/>
  </r>
  <r>
    <x v="0"/>
    <x v="5"/>
    <x v="1"/>
    <x v="12"/>
    <n v="2"/>
    <n v="3"/>
    <x v="1"/>
  </r>
  <r>
    <x v="0"/>
    <x v="5"/>
    <x v="1"/>
    <x v="14"/>
    <n v="17"/>
    <n v="39"/>
    <x v="1"/>
  </r>
  <r>
    <x v="0"/>
    <x v="5"/>
    <x v="1"/>
    <x v="15"/>
    <n v="94"/>
    <n v="110"/>
    <x v="1"/>
  </r>
  <r>
    <x v="0"/>
    <x v="5"/>
    <x v="1"/>
    <x v="16"/>
    <n v="1"/>
    <n v="1"/>
    <x v="1"/>
  </r>
  <r>
    <x v="0"/>
    <x v="5"/>
    <x v="1"/>
    <x v="17"/>
    <n v="10"/>
    <n v="19"/>
    <x v="1"/>
  </r>
  <r>
    <x v="0"/>
    <x v="5"/>
    <x v="1"/>
    <x v="18"/>
    <n v="8"/>
    <n v="39"/>
    <x v="1"/>
  </r>
  <r>
    <x v="0"/>
    <x v="5"/>
    <x v="1"/>
    <x v="50"/>
    <n v="3"/>
    <n v="7"/>
    <x v="1"/>
  </r>
  <r>
    <x v="0"/>
    <x v="5"/>
    <x v="1"/>
    <x v="19"/>
    <n v="4"/>
    <n v="15"/>
    <x v="1"/>
  </r>
  <r>
    <x v="0"/>
    <x v="6"/>
    <x v="0"/>
    <x v="20"/>
    <n v="86"/>
    <n v="270"/>
    <x v="1"/>
  </r>
  <r>
    <x v="0"/>
    <x v="6"/>
    <x v="0"/>
    <x v="21"/>
    <n v="50"/>
    <n v="312"/>
    <x v="1"/>
  </r>
  <r>
    <x v="0"/>
    <x v="6"/>
    <x v="0"/>
    <x v="25"/>
    <n v="58"/>
    <n v="312"/>
    <x v="1"/>
  </r>
  <r>
    <x v="0"/>
    <x v="6"/>
    <x v="0"/>
    <x v="26"/>
    <n v="56"/>
    <n v="283"/>
    <x v="1"/>
  </r>
  <r>
    <x v="0"/>
    <x v="6"/>
    <x v="0"/>
    <x v="51"/>
    <n v="1"/>
    <n v="2"/>
    <x v="1"/>
  </r>
  <r>
    <x v="0"/>
    <x v="6"/>
    <x v="0"/>
    <x v="52"/>
    <n v="3"/>
    <n v="9"/>
    <x v="1"/>
  </r>
  <r>
    <x v="0"/>
    <x v="6"/>
    <x v="0"/>
    <x v="22"/>
    <n v="16"/>
    <n v="51"/>
    <x v="1"/>
  </r>
  <r>
    <x v="0"/>
    <x v="6"/>
    <x v="0"/>
    <x v="23"/>
    <n v="26"/>
    <n v="79"/>
    <x v="1"/>
  </r>
  <r>
    <x v="0"/>
    <x v="6"/>
    <x v="0"/>
    <x v="53"/>
    <n v="4"/>
    <n v="16"/>
    <x v="1"/>
  </r>
  <r>
    <x v="0"/>
    <x v="6"/>
    <x v="0"/>
    <x v="32"/>
    <n v="6"/>
    <n v="12"/>
    <x v="1"/>
  </r>
  <r>
    <x v="0"/>
    <x v="6"/>
    <x v="0"/>
    <x v="33"/>
    <n v="13"/>
    <n v="65"/>
    <x v="1"/>
  </r>
  <r>
    <x v="0"/>
    <x v="6"/>
    <x v="0"/>
    <x v="0"/>
    <n v="24"/>
    <n v="113"/>
    <x v="1"/>
  </r>
  <r>
    <x v="0"/>
    <x v="6"/>
    <x v="0"/>
    <x v="34"/>
    <n v="5"/>
    <n v="21"/>
    <x v="1"/>
  </r>
  <r>
    <x v="0"/>
    <x v="6"/>
    <x v="0"/>
    <x v="63"/>
    <n v="4"/>
    <n v="8"/>
    <x v="1"/>
  </r>
  <r>
    <x v="0"/>
    <x v="6"/>
    <x v="0"/>
    <x v="36"/>
    <n v="12"/>
    <n v="59"/>
    <x v="1"/>
  </r>
  <r>
    <x v="0"/>
    <x v="6"/>
    <x v="0"/>
    <x v="65"/>
    <n v="6"/>
    <n v="22"/>
    <x v="1"/>
  </r>
  <r>
    <x v="0"/>
    <x v="6"/>
    <x v="0"/>
    <x v="59"/>
    <n v="4"/>
    <n v="7"/>
    <x v="1"/>
  </r>
  <r>
    <x v="0"/>
    <x v="6"/>
    <x v="0"/>
    <x v="37"/>
    <n v="2"/>
    <n v="6"/>
    <x v="1"/>
  </r>
  <r>
    <x v="0"/>
    <x v="6"/>
    <x v="0"/>
    <x v="40"/>
    <n v="1"/>
    <n v="2"/>
    <x v="1"/>
  </r>
  <r>
    <x v="0"/>
    <x v="6"/>
    <x v="0"/>
    <x v="41"/>
    <n v="4"/>
    <n v="12"/>
    <x v="1"/>
  </r>
  <r>
    <x v="0"/>
    <x v="6"/>
    <x v="0"/>
    <x v="29"/>
    <n v="2"/>
    <n v="6"/>
    <x v="1"/>
  </r>
  <r>
    <x v="0"/>
    <x v="6"/>
    <x v="0"/>
    <x v="66"/>
    <n v="1"/>
    <n v="4"/>
    <x v="1"/>
  </r>
  <r>
    <x v="0"/>
    <x v="6"/>
    <x v="0"/>
    <x v="1"/>
    <n v="25"/>
    <n v="68"/>
    <x v="1"/>
  </r>
  <r>
    <x v="0"/>
    <x v="6"/>
    <x v="0"/>
    <x v="43"/>
    <n v="3"/>
    <n v="3"/>
    <x v="1"/>
  </r>
  <r>
    <x v="0"/>
    <x v="6"/>
    <x v="0"/>
    <x v="30"/>
    <n v="4"/>
    <n v="8"/>
    <x v="1"/>
  </r>
  <r>
    <x v="0"/>
    <x v="6"/>
    <x v="0"/>
    <x v="48"/>
    <n v="9"/>
    <n v="32"/>
    <x v="1"/>
  </r>
  <r>
    <x v="0"/>
    <x v="6"/>
    <x v="0"/>
    <x v="49"/>
    <n v="1"/>
    <n v="2"/>
    <x v="1"/>
  </r>
  <r>
    <x v="0"/>
    <x v="6"/>
    <x v="1"/>
    <x v="2"/>
    <n v="14"/>
    <n v="25"/>
    <x v="1"/>
  </r>
  <r>
    <x v="0"/>
    <x v="6"/>
    <x v="1"/>
    <x v="64"/>
    <n v="4"/>
    <n v="13"/>
    <x v="1"/>
  </r>
  <r>
    <x v="0"/>
    <x v="6"/>
    <x v="1"/>
    <x v="3"/>
    <n v="67"/>
    <n v="380"/>
    <x v="1"/>
  </r>
  <r>
    <x v="0"/>
    <x v="6"/>
    <x v="1"/>
    <x v="4"/>
    <n v="24"/>
    <n v="103"/>
    <x v="1"/>
  </r>
  <r>
    <x v="0"/>
    <x v="6"/>
    <x v="1"/>
    <x v="5"/>
    <n v="8"/>
    <n v="35"/>
    <x v="1"/>
  </r>
  <r>
    <x v="0"/>
    <x v="6"/>
    <x v="1"/>
    <x v="6"/>
    <n v="2"/>
    <n v="3"/>
    <x v="1"/>
  </r>
  <r>
    <x v="0"/>
    <x v="6"/>
    <x v="1"/>
    <x v="7"/>
    <n v="20"/>
    <n v="104"/>
    <x v="1"/>
  </r>
  <r>
    <x v="0"/>
    <x v="6"/>
    <x v="1"/>
    <x v="8"/>
    <n v="19"/>
    <n v="116"/>
    <x v="1"/>
  </r>
  <r>
    <x v="0"/>
    <x v="6"/>
    <x v="1"/>
    <x v="9"/>
    <n v="7"/>
    <n v="18"/>
    <x v="1"/>
  </r>
  <r>
    <x v="0"/>
    <x v="6"/>
    <x v="1"/>
    <x v="10"/>
    <n v="8"/>
    <n v="21"/>
    <x v="1"/>
  </r>
  <r>
    <x v="0"/>
    <x v="6"/>
    <x v="1"/>
    <x v="11"/>
    <n v="31"/>
    <n v="108"/>
    <x v="1"/>
  </r>
  <r>
    <x v="0"/>
    <x v="6"/>
    <x v="1"/>
    <x v="12"/>
    <n v="11"/>
    <n v="32"/>
    <x v="1"/>
  </r>
  <r>
    <x v="0"/>
    <x v="6"/>
    <x v="1"/>
    <x v="13"/>
    <n v="1"/>
    <n v="2"/>
    <x v="1"/>
  </r>
  <r>
    <x v="0"/>
    <x v="6"/>
    <x v="1"/>
    <x v="14"/>
    <n v="19"/>
    <n v="56"/>
    <x v="1"/>
  </r>
  <r>
    <x v="0"/>
    <x v="6"/>
    <x v="1"/>
    <x v="15"/>
    <n v="143"/>
    <n v="257"/>
    <x v="1"/>
  </r>
  <r>
    <x v="0"/>
    <x v="6"/>
    <x v="1"/>
    <x v="16"/>
    <n v="4"/>
    <n v="5"/>
    <x v="1"/>
  </r>
  <r>
    <x v="0"/>
    <x v="6"/>
    <x v="1"/>
    <x v="17"/>
    <n v="7"/>
    <n v="13"/>
    <x v="1"/>
  </r>
  <r>
    <x v="0"/>
    <x v="6"/>
    <x v="1"/>
    <x v="18"/>
    <n v="7"/>
    <n v="13"/>
    <x v="1"/>
  </r>
  <r>
    <x v="0"/>
    <x v="6"/>
    <x v="1"/>
    <x v="50"/>
    <n v="0"/>
    <n v="24"/>
    <x v="1"/>
  </r>
  <r>
    <x v="0"/>
    <x v="6"/>
    <x v="1"/>
    <x v="19"/>
    <n v="6"/>
    <n v="15"/>
    <x v="1"/>
  </r>
  <r>
    <x v="0"/>
    <x v="7"/>
    <x v="0"/>
    <x v="20"/>
    <n v="92"/>
    <n v="415"/>
    <x v="1"/>
  </r>
  <r>
    <x v="0"/>
    <x v="7"/>
    <x v="0"/>
    <x v="21"/>
    <n v="36"/>
    <n v="168"/>
    <x v="1"/>
  </r>
  <r>
    <x v="0"/>
    <x v="7"/>
    <x v="0"/>
    <x v="25"/>
    <n v="24"/>
    <n v="126"/>
    <x v="1"/>
  </r>
  <r>
    <x v="0"/>
    <x v="7"/>
    <x v="0"/>
    <x v="26"/>
    <n v="85"/>
    <n v="467"/>
    <x v="1"/>
  </r>
  <r>
    <x v="0"/>
    <x v="7"/>
    <x v="0"/>
    <x v="27"/>
    <n v="6"/>
    <n v="48"/>
    <x v="1"/>
  </r>
  <r>
    <x v="0"/>
    <x v="7"/>
    <x v="0"/>
    <x v="28"/>
    <n v="3"/>
    <n v="16"/>
    <x v="1"/>
  </r>
  <r>
    <x v="0"/>
    <x v="7"/>
    <x v="0"/>
    <x v="51"/>
    <n v="4"/>
    <n v="29"/>
    <x v="1"/>
  </r>
  <r>
    <x v="0"/>
    <x v="7"/>
    <x v="0"/>
    <x v="52"/>
    <n v="0"/>
    <n v="6"/>
    <x v="1"/>
  </r>
  <r>
    <x v="0"/>
    <x v="7"/>
    <x v="0"/>
    <x v="22"/>
    <n v="13"/>
    <n v="40"/>
    <x v="1"/>
  </r>
  <r>
    <x v="0"/>
    <x v="7"/>
    <x v="0"/>
    <x v="23"/>
    <n v="24"/>
    <n v="203"/>
    <x v="1"/>
  </r>
  <r>
    <x v="0"/>
    <x v="7"/>
    <x v="0"/>
    <x v="53"/>
    <n v="3"/>
    <n v="6"/>
    <x v="1"/>
  </r>
  <r>
    <x v="0"/>
    <x v="7"/>
    <x v="0"/>
    <x v="33"/>
    <n v="2"/>
    <n v="27"/>
    <x v="1"/>
  </r>
  <r>
    <x v="0"/>
    <x v="7"/>
    <x v="0"/>
    <x v="0"/>
    <n v="13"/>
    <n v="50"/>
    <x v="1"/>
  </r>
  <r>
    <x v="0"/>
    <x v="7"/>
    <x v="0"/>
    <x v="67"/>
    <n v="2"/>
    <n v="4"/>
    <x v="1"/>
  </r>
  <r>
    <x v="0"/>
    <x v="7"/>
    <x v="0"/>
    <x v="61"/>
    <n v="1"/>
    <n v="2"/>
    <x v="1"/>
  </r>
  <r>
    <x v="0"/>
    <x v="7"/>
    <x v="0"/>
    <x v="36"/>
    <n v="6"/>
    <n v="19"/>
    <x v="1"/>
  </r>
  <r>
    <x v="0"/>
    <x v="7"/>
    <x v="0"/>
    <x v="59"/>
    <n v="0"/>
    <n v="3"/>
    <x v="1"/>
  </r>
  <r>
    <x v="0"/>
    <x v="7"/>
    <x v="0"/>
    <x v="37"/>
    <n v="6"/>
    <n v="20"/>
    <x v="1"/>
  </r>
  <r>
    <x v="0"/>
    <x v="7"/>
    <x v="0"/>
    <x v="38"/>
    <n v="4"/>
    <n v="28"/>
    <x v="1"/>
  </r>
  <r>
    <x v="0"/>
    <x v="7"/>
    <x v="0"/>
    <x v="40"/>
    <n v="3"/>
    <n v="7"/>
    <x v="1"/>
  </r>
  <r>
    <x v="0"/>
    <x v="7"/>
    <x v="0"/>
    <x v="24"/>
    <n v="4"/>
    <n v="8"/>
    <x v="1"/>
  </r>
  <r>
    <x v="0"/>
    <x v="7"/>
    <x v="0"/>
    <x v="1"/>
    <n v="3"/>
    <n v="24"/>
    <x v="1"/>
  </r>
  <r>
    <x v="0"/>
    <x v="7"/>
    <x v="0"/>
    <x v="43"/>
    <n v="2"/>
    <n v="8"/>
    <x v="1"/>
  </r>
  <r>
    <x v="0"/>
    <x v="7"/>
    <x v="0"/>
    <x v="62"/>
    <n v="2"/>
    <n v="6"/>
    <x v="1"/>
  </r>
  <r>
    <x v="0"/>
    <x v="7"/>
    <x v="0"/>
    <x v="46"/>
    <n v="1"/>
    <n v="2"/>
    <x v="1"/>
  </r>
  <r>
    <x v="0"/>
    <x v="7"/>
    <x v="0"/>
    <x v="47"/>
    <n v="1"/>
    <n v="2"/>
    <x v="1"/>
  </r>
  <r>
    <x v="0"/>
    <x v="7"/>
    <x v="0"/>
    <x v="48"/>
    <n v="11"/>
    <n v="35"/>
    <x v="1"/>
  </r>
  <r>
    <x v="0"/>
    <x v="7"/>
    <x v="1"/>
    <x v="2"/>
    <n v="45"/>
    <n v="166"/>
    <x v="1"/>
  </r>
  <r>
    <x v="0"/>
    <x v="7"/>
    <x v="1"/>
    <x v="3"/>
    <n v="121"/>
    <n v="614"/>
    <x v="1"/>
  </r>
  <r>
    <x v="0"/>
    <x v="7"/>
    <x v="1"/>
    <x v="4"/>
    <n v="52"/>
    <n v="286"/>
    <x v="1"/>
  </r>
  <r>
    <x v="0"/>
    <x v="7"/>
    <x v="1"/>
    <x v="5"/>
    <n v="7"/>
    <n v="32"/>
    <x v="1"/>
  </r>
  <r>
    <x v="0"/>
    <x v="7"/>
    <x v="1"/>
    <x v="6"/>
    <n v="22"/>
    <n v="112"/>
    <x v="1"/>
  </r>
  <r>
    <x v="0"/>
    <x v="7"/>
    <x v="1"/>
    <x v="7"/>
    <n v="37"/>
    <n v="193"/>
    <x v="1"/>
  </r>
  <r>
    <x v="0"/>
    <x v="7"/>
    <x v="1"/>
    <x v="8"/>
    <n v="43"/>
    <n v="170"/>
    <x v="1"/>
  </r>
  <r>
    <x v="0"/>
    <x v="7"/>
    <x v="1"/>
    <x v="9"/>
    <n v="2"/>
    <n v="7"/>
    <x v="1"/>
  </r>
  <r>
    <x v="0"/>
    <x v="7"/>
    <x v="1"/>
    <x v="10"/>
    <n v="10"/>
    <n v="39"/>
    <x v="1"/>
  </r>
  <r>
    <x v="0"/>
    <x v="7"/>
    <x v="1"/>
    <x v="11"/>
    <n v="89"/>
    <n v="315"/>
    <x v="1"/>
  </r>
  <r>
    <x v="0"/>
    <x v="7"/>
    <x v="1"/>
    <x v="12"/>
    <n v="13"/>
    <n v="27"/>
    <x v="1"/>
  </r>
  <r>
    <x v="0"/>
    <x v="7"/>
    <x v="1"/>
    <x v="13"/>
    <n v="4"/>
    <n v="8"/>
    <x v="1"/>
  </r>
  <r>
    <x v="0"/>
    <x v="7"/>
    <x v="1"/>
    <x v="14"/>
    <n v="30"/>
    <n v="207"/>
    <x v="1"/>
  </r>
  <r>
    <x v="0"/>
    <x v="7"/>
    <x v="1"/>
    <x v="15"/>
    <n v="199"/>
    <n v="393"/>
    <x v="1"/>
  </r>
  <r>
    <x v="0"/>
    <x v="7"/>
    <x v="1"/>
    <x v="16"/>
    <n v="2"/>
    <n v="6"/>
    <x v="1"/>
  </r>
  <r>
    <x v="0"/>
    <x v="7"/>
    <x v="1"/>
    <x v="17"/>
    <n v="16"/>
    <n v="44"/>
    <x v="1"/>
  </r>
  <r>
    <x v="0"/>
    <x v="7"/>
    <x v="1"/>
    <x v="18"/>
    <n v="16"/>
    <n v="41"/>
    <x v="1"/>
  </r>
  <r>
    <x v="0"/>
    <x v="7"/>
    <x v="1"/>
    <x v="31"/>
    <n v="3"/>
    <n v="3"/>
    <x v="1"/>
  </r>
  <r>
    <x v="0"/>
    <x v="7"/>
    <x v="1"/>
    <x v="50"/>
    <n v="5"/>
    <n v="32"/>
    <x v="1"/>
  </r>
  <r>
    <x v="0"/>
    <x v="7"/>
    <x v="1"/>
    <x v="19"/>
    <n v="7"/>
    <n v="39"/>
    <x v="1"/>
  </r>
  <r>
    <x v="0"/>
    <x v="8"/>
    <x v="0"/>
    <x v="20"/>
    <n v="79"/>
    <n v="277"/>
    <x v="1"/>
  </r>
  <r>
    <x v="0"/>
    <x v="8"/>
    <x v="0"/>
    <x v="21"/>
    <n v="38"/>
    <n v="206"/>
    <x v="1"/>
  </r>
  <r>
    <x v="0"/>
    <x v="8"/>
    <x v="0"/>
    <x v="25"/>
    <n v="37"/>
    <n v="167"/>
    <x v="1"/>
  </r>
  <r>
    <x v="0"/>
    <x v="8"/>
    <x v="0"/>
    <x v="26"/>
    <n v="64"/>
    <n v="378"/>
    <x v="1"/>
  </r>
  <r>
    <x v="0"/>
    <x v="8"/>
    <x v="0"/>
    <x v="27"/>
    <n v="7"/>
    <n v="15"/>
    <x v="1"/>
  </r>
  <r>
    <x v="0"/>
    <x v="8"/>
    <x v="0"/>
    <x v="28"/>
    <n v="0"/>
    <n v="24"/>
    <x v="1"/>
  </r>
  <r>
    <x v="0"/>
    <x v="8"/>
    <x v="0"/>
    <x v="51"/>
    <n v="1"/>
    <n v="1"/>
    <x v="1"/>
  </r>
  <r>
    <x v="0"/>
    <x v="8"/>
    <x v="0"/>
    <x v="52"/>
    <n v="1"/>
    <n v="1"/>
    <x v="1"/>
  </r>
  <r>
    <x v="0"/>
    <x v="8"/>
    <x v="0"/>
    <x v="22"/>
    <n v="8"/>
    <n v="21"/>
    <x v="1"/>
  </r>
  <r>
    <x v="0"/>
    <x v="8"/>
    <x v="0"/>
    <x v="23"/>
    <n v="23"/>
    <n v="78"/>
    <x v="1"/>
  </r>
  <r>
    <x v="0"/>
    <x v="8"/>
    <x v="0"/>
    <x v="32"/>
    <n v="4"/>
    <n v="6"/>
    <x v="1"/>
  </r>
  <r>
    <x v="0"/>
    <x v="8"/>
    <x v="0"/>
    <x v="33"/>
    <n v="3"/>
    <n v="13"/>
    <x v="1"/>
  </r>
  <r>
    <x v="0"/>
    <x v="8"/>
    <x v="0"/>
    <x v="68"/>
    <n v="1"/>
    <n v="1"/>
    <x v="1"/>
  </r>
  <r>
    <x v="0"/>
    <x v="8"/>
    <x v="0"/>
    <x v="0"/>
    <n v="12"/>
    <n v="67"/>
    <x v="1"/>
  </r>
  <r>
    <x v="0"/>
    <x v="8"/>
    <x v="0"/>
    <x v="34"/>
    <n v="5"/>
    <n v="14"/>
    <x v="1"/>
  </r>
  <r>
    <x v="0"/>
    <x v="8"/>
    <x v="0"/>
    <x v="35"/>
    <n v="3"/>
    <n v="15"/>
    <x v="1"/>
  </r>
  <r>
    <x v="0"/>
    <x v="8"/>
    <x v="0"/>
    <x v="67"/>
    <n v="0"/>
    <n v="2"/>
    <x v="1"/>
  </r>
  <r>
    <x v="0"/>
    <x v="8"/>
    <x v="0"/>
    <x v="36"/>
    <n v="6"/>
    <n v="32"/>
    <x v="1"/>
  </r>
  <r>
    <x v="0"/>
    <x v="8"/>
    <x v="0"/>
    <x v="59"/>
    <n v="3"/>
    <n v="12"/>
    <x v="1"/>
  </r>
  <r>
    <x v="0"/>
    <x v="8"/>
    <x v="0"/>
    <x v="37"/>
    <n v="3"/>
    <n v="6"/>
    <x v="1"/>
  </r>
  <r>
    <x v="0"/>
    <x v="8"/>
    <x v="0"/>
    <x v="38"/>
    <n v="2"/>
    <n v="2"/>
    <x v="1"/>
  </r>
  <r>
    <x v="0"/>
    <x v="8"/>
    <x v="0"/>
    <x v="40"/>
    <n v="3"/>
    <n v="9"/>
    <x v="1"/>
  </r>
  <r>
    <x v="0"/>
    <x v="8"/>
    <x v="0"/>
    <x v="42"/>
    <n v="1"/>
    <n v="2"/>
    <x v="1"/>
  </r>
  <r>
    <x v="0"/>
    <x v="8"/>
    <x v="0"/>
    <x v="66"/>
    <n v="1"/>
    <n v="3"/>
    <x v="1"/>
  </r>
  <r>
    <x v="0"/>
    <x v="8"/>
    <x v="0"/>
    <x v="1"/>
    <n v="22"/>
    <n v="49"/>
    <x v="1"/>
  </r>
  <r>
    <x v="0"/>
    <x v="8"/>
    <x v="0"/>
    <x v="55"/>
    <n v="4"/>
    <n v="10"/>
    <x v="1"/>
  </r>
  <r>
    <x v="0"/>
    <x v="8"/>
    <x v="0"/>
    <x v="30"/>
    <n v="7"/>
    <n v="19"/>
    <x v="1"/>
  </r>
  <r>
    <x v="0"/>
    <x v="8"/>
    <x v="0"/>
    <x v="56"/>
    <n v="3"/>
    <n v="8"/>
    <x v="1"/>
  </r>
  <r>
    <x v="0"/>
    <x v="8"/>
    <x v="0"/>
    <x v="62"/>
    <n v="4"/>
    <n v="8"/>
    <x v="1"/>
  </r>
  <r>
    <x v="0"/>
    <x v="8"/>
    <x v="0"/>
    <x v="60"/>
    <n v="1"/>
    <n v="7"/>
    <x v="1"/>
  </r>
  <r>
    <x v="0"/>
    <x v="8"/>
    <x v="0"/>
    <x v="69"/>
    <n v="1"/>
    <n v="3"/>
    <x v="1"/>
  </r>
  <r>
    <x v="0"/>
    <x v="8"/>
    <x v="0"/>
    <x v="46"/>
    <n v="1"/>
    <n v="5"/>
    <x v="1"/>
  </r>
  <r>
    <x v="0"/>
    <x v="8"/>
    <x v="0"/>
    <x v="58"/>
    <n v="1"/>
    <n v="2"/>
    <x v="1"/>
  </r>
  <r>
    <x v="0"/>
    <x v="8"/>
    <x v="0"/>
    <x v="47"/>
    <n v="7"/>
    <n v="27"/>
    <x v="1"/>
  </r>
  <r>
    <x v="0"/>
    <x v="8"/>
    <x v="0"/>
    <x v="48"/>
    <n v="25"/>
    <n v="165"/>
    <x v="1"/>
  </r>
  <r>
    <x v="0"/>
    <x v="8"/>
    <x v="0"/>
    <x v="49"/>
    <n v="8"/>
    <n v="42"/>
    <x v="1"/>
  </r>
  <r>
    <x v="0"/>
    <x v="8"/>
    <x v="1"/>
    <x v="2"/>
    <n v="4"/>
    <n v="50"/>
    <x v="1"/>
  </r>
  <r>
    <x v="0"/>
    <x v="8"/>
    <x v="1"/>
    <x v="3"/>
    <n v="38"/>
    <n v="126"/>
    <x v="1"/>
  </r>
  <r>
    <x v="0"/>
    <x v="8"/>
    <x v="1"/>
    <x v="4"/>
    <n v="13"/>
    <n v="121"/>
    <x v="1"/>
  </r>
  <r>
    <x v="0"/>
    <x v="8"/>
    <x v="1"/>
    <x v="5"/>
    <n v="2"/>
    <n v="17"/>
    <x v="1"/>
  </r>
  <r>
    <x v="0"/>
    <x v="8"/>
    <x v="1"/>
    <x v="6"/>
    <n v="2"/>
    <n v="2"/>
    <x v="1"/>
  </r>
  <r>
    <x v="0"/>
    <x v="8"/>
    <x v="1"/>
    <x v="7"/>
    <n v="16"/>
    <n v="56"/>
    <x v="1"/>
  </r>
  <r>
    <x v="0"/>
    <x v="8"/>
    <x v="1"/>
    <x v="8"/>
    <n v="9"/>
    <n v="11"/>
    <x v="1"/>
  </r>
  <r>
    <x v="0"/>
    <x v="8"/>
    <x v="1"/>
    <x v="10"/>
    <n v="9"/>
    <n v="30"/>
    <x v="1"/>
  </r>
  <r>
    <x v="0"/>
    <x v="8"/>
    <x v="1"/>
    <x v="11"/>
    <n v="33"/>
    <n v="92"/>
    <x v="1"/>
  </r>
  <r>
    <x v="0"/>
    <x v="8"/>
    <x v="1"/>
    <x v="12"/>
    <n v="2"/>
    <n v="4"/>
    <x v="1"/>
  </r>
  <r>
    <x v="0"/>
    <x v="8"/>
    <x v="1"/>
    <x v="14"/>
    <n v="14"/>
    <n v="21"/>
    <x v="1"/>
  </r>
  <r>
    <x v="0"/>
    <x v="8"/>
    <x v="1"/>
    <x v="15"/>
    <n v="60"/>
    <n v="87"/>
    <x v="1"/>
  </r>
  <r>
    <x v="0"/>
    <x v="8"/>
    <x v="1"/>
    <x v="16"/>
    <n v="3"/>
    <n v="3"/>
    <x v="1"/>
  </r>
  <r>
    <x v="0"/>
    <x v="8"/>
    <x v="1"/>
    <x v="17"/>
    <n v="11"/>
    <n v="22"/>
    <x v="1"/>
  </r>
  <r>
    <x v="0"/>
    <x v="8"/>
    <x v="1"/>
    <x v="18"/>
    <n v="2"/>
    <n v="16"/>
    <x v="1"/>
  </r>
  <r>
    <x v="0"/>
    <x v="8"/>
    <x v="1"/>
    <x v="50"/>
    <n v="1"/>
    <n v="7"/>
    <x v="1"/>
  </r>
  <r>
    <x v="0"/>
    <x v="8"/>
    <x v="1"/>
    <x v="19"/>
    <n v="9"/>
    <n v="40"/>
    <x v="1"/>
  </r>
  <r>
    <x v="0"/>
    <x v="9"/>
    <x v="0"/>
    <x v="20"/>
    <n v="32"/>
    <n v="110"/>
    <x v="1"/>
  </r>
  <r>
    <x v="0"/>
    <x v="9"/>
    <x v="0"/>
    <x v="21"/>
    <n v="28"/>
    <n v="74"/>
    <x v="1"/>
  </r>
  <r>
    <x v="0"/>
    <x v="9"/>
    <x v="0"/>
    <x v="25"/>
    <n v="37"/>
    <n v="134"/>
    <x v="1"/>
  </r>
  <r>
    <x v="0"/>
    <x v="9"/>
    <x v="0"/>
    <x v="26"/>
    <n v="30"/>
    <n v="148"/>
    <x v="1"/>
  </r>
  <r>
    <x v="0"/>
    <x v="9"/>
    <x v="0"/>
    <x v="27"/>
    <n v="1"/>
    <n v="2"/>
    <x v="1"/>
  </r>
  <r>
    <x v="0"/>
    <x v="9"/>
    <x v="0"/>
    <x v="28"/>
    <n v="4"/>
    <n v="8"/>
    <x v="1"/>
  </r>
  <r>
    <x v="0"/>
    <x v="9"/>
    <x v="0"/>
    <x v="52"/>
    <n v="1"/>
    <n v="3"/>
    <x v="1"/>
  </r>
  <r>
    <x v="0"/>
    <x v="9"/>
    <x v="0"/>
    <x v="22"/>
    <n v="1"/>
    <n v="3"/>
    <x v="1"/>
  </r>
  <r>
    <x v="0"/>
    <x v="9"/>
    <x v="0"/>
    <x v="23"/>
    <n v="2"/>
    <n v="14"/>
    <x v="1"/>
  </r>
  <r>
    <x v="0"/>
    <x v="9"/>
    <x v="0"/>
    <x v="33"/>
    <n v="2"/>
    <n v="2"/>
    <x v="1"/>
  </r>
  <r>
    <x v="0"/>
    <x v="9"/>
    <x v="0"/>
    <x v="68"/>
    <n v="0"/>
    <n v="0"/>
    <x v="1"/>
  </r>
  <r>
    <x v="0"/>
    <x v="9"/>
    <x v="0"/>
    <x v="0"/>
    <n v="8"/>
    <n v="22"/>
    <x v="1"/>
  </r>
  <r>
    <x v="0"/>
    <x v="9"/>
    <x v="0"/>
    <x v="34"/>
    <n v="5"/>
    <n v="23"/>
    <x v="1"/>
  </r>
  <r>
    <x v="0"/>
    <x v="9"/>
    <x v="0"/>
    <x v="36"/>
    <n v="2"/>
    <n v="12"/>
    <x v="1"/>
  </r>
  <r>
    <x v="0"/>
    <x v="9"/>
    <x v="0"/>
    <x v="65"/>
    <n v="9"/>
    <n v="19"/>
    <x v="1"/>
  </r>
  <r>
    <x v="0"/>
    <x v="9"/>
    <x v="0"/>
    <x v="38"/>
    <n v="0"/>
    <n v="2"/>
    <x v="1"/>
  </r>
  <r>
    <x v="0"/>
    <x v="9"/>
    <x v="0"/>
    <x v="41"/>
    <n v="3"/>
    <n v="9"/>
    <x v="1"/>
  </r>
  <r>
    <x v="0"/>
    <x v="9"/>
    <x v="0"/>
    <x v="1"/>
    <n v="20"/>
    <n v="64"/>
    <x v="1"/>
  </r>
  <r>
    <x v="0"/>
    <x v="9"/>
    <x v="0"/>
    <x v="43"/>
    <n v="10"/>
    <n v="24"/>
    <x v="1"/>
  </r>
  <r>
    <x v="0"/>
    <x v="9"/>
    <x v="0"/>
    <x v="30"/>
    <n v="2"/>
    <n v="4"/>
    <x v="1"/>
  </r>
  <r>
    <x v="0"/>
    <x v="9"/>
    <x v="0"/>
    <x v="44"/>
    <n v="7"/>
    <n v="34"/>
    <x v="1"/>
  </r>
  <r>
    <x v="0"/>
    <x v="9"/>
    <x v="0"/>
    <x v="62"/>
    <n v="3"/>
    <n v="9"/>
    <x v="1"/>
  </r>
  <r>
    <x v="0"/>
    <x v="9"/>
    <x v="0"/>
    <x v="46"/>
    <n v="0"/>
    <n v="0"/>
    <x v="1"/>
  </r>
  <r>
    <x v="0"/>
    <x v="9"/>
    <x v="0"/>
    <x v="58"/>
    <n v="0"/>
    <n v="0"/>
    <x v="1"/>
  </r>
  <r>
    <x v="0"/>
    <x v="9"/>
    <x v="0"/>
    <x v="49"/>
    <n v="1"/>
    <n v="1"/>
    <x v="1"/>
  </r>
  <r>
    <x v="0"/>
    <x v="9"/>
    <x v="1"/>
    <x v="2"/>
    <n v="2"/>
    <n v="6"/>
    <x v="1"/>
  </r>
  <r>
    <x v="0"/>
    <x v="9"/>
    <x v="1"/>
    <x v="3"/>
    <n v="8"/>
    <n v="46"/>
    <x v="1"/>
  </r>
  <r>
    <x v="0"/>
    <x v="9"/>
    <x v="1"/>
    <x v="4"/>
    <n v="5"/>
    <n v="7"/>
    <x v="1"/>
  </r>
  <r>
    <x v="0"/>
    <x v="9"/>
    <x v="1"/>
    <x v="5"/>
    <n v="1"/>
    <n v="3"/>
    <x v="1"/>
  </r>
  <r>
    <x v="0"/>
    <x v="9"/>
    <x v="1"/>
    <x v="6"/>
    <n v="5"/>
    <n v="6"/>
    <x v="1"/>
  </r>
  <r>
    <x v="0"/>
    <x v="9"/>
    <x v="1"/>
    <x v="7"/>
    <n v="5"/>
    <n v="19"/>
    <x v="1"/>
  </r>
  <r>
    <x v="0"/>
    <x v="9"/>
    <x v="1"/>
    <x v="8"/>
    <n v="6"/>
    <n v="6"/>
    <x v="1"/>
  </r>
  <r>
    <x v="0"/>
    <x v="9"/>
    <x v="1"/>
    <x v="9"/>
    <n v="1"/>
    <n v="3"/>
    <x v="1"/>
  </r>
  <r>
    <x v="0"/>
    <x v="9"/>
    <x v="1"/>
    <x v="11"/>
    <n v="5"/>
    <n v="5"/>
    <x v="1"/>
  </r>
  <r>
    <x v="0"/>
    <x v="9"/>
    <x v="1"/>
    <x v="12"/>
    <n v="0"/>
    <n v="8"/>
    <x v="1"/>
  </r>
  <r>
    <x v="0"/>
    <x v="9"/>
    <x v="1"/>
    <x v="14"/>
    <n v="5"/>
    <n v="5"/>
    <x v="1"/>
  </r>
  <r>
    <x v="0"/>
    <x v="9"/>
    <x v="1"/>
    <x v="15"/>
    <n v="31"/>
    <n v="38"/>
    <x v="1"/>
  </r>
  <r>
    <x v="0"/>
    <x v="9"/>
    <x v="1"/>
    <x v="31"/>
    <n v="1"/>
    <n v="1"/>
    <x v="1"/>
  </r>
  <r>
    <x v="0"/>
    <x v="9"/>
    <x v="1"/>
    <x v="50"/>
    <n v="1"/>
    <n v="7"/>
    <x v="1"/>
  </r>
  <r>
    <x v="0"/>
    <x v="9"/>
    <x v="1"/>
    <x v="19"/>
    <n v="4"/>
    <n v="4"/>
    <x v="1"/>
  </r>
  <r>
    <x v="0"/>
    <x v="10"/>
    <x v="0"/>
    <x v="20"/>
    <n v="6"/>
    <n v="10"/>
    <x v="1"/>
  </r>
  <r>
    <x v="0"/>
    <x v="10"/>
    <x v="0"/>
    <x v="26"/>
    <n v="0"/>
    <n v="2"/>
    <x v="1"/>
  </r>
  <r>
    <x v="0"/>
    <x v="10"/>
    <x v="0"/>
    <x v="23"/>
    <n v="10"/>
    <n v="189"/>
    <x v="1"/>
  </r>
  <r>
    <x v="0"/>
    <x v="10"/>
    <x v="0"/>
    <x v="0"/>
    <n v="2"/>
    <n v="2"/>
    <x v="1"/>
  </r>
  <r>
    <x v="0"/>
    <x v="10"/>
    <x v="0"/>
    <x v="62"/>
    <n v="2"/>
    <n v="6"/>
    <x v="1"/>
  </r>
  <r>
    <x v="0"/>
    <x v="10"/>
    <x v="1"/>
    <x v="2"/>
    <n v="5"/>
    <n v="14"/>
    <x v="1"/>
  </r>
  <r>
    <x v="0"/>
    <x v="10"/>
    <x v="1"/>
    <x v="3"/>
    <n v="11"/>
    <n v="18"/>
    <x v="1"/>
  </r>
  <r>
    <x v="0"/>
    <x v="10"/>
    <x v="1"/>
    <x v="4"/>
    <n v="0"/>
    <n v="4"/>
    <x v="1"/>
  </r>
  <r>
    <x v="0"/>
    <x v="10"/>
    <x v="1"/>
    <x v="6"/>
    <n v="2"/>
    <n v="6"/>
    <x v="1"/>
  </r>
  <r>
    <x v="0"/>
    <x v="10"/>
    <x v="1"/>
    <x v="7"/>
    <n v="7"/>
    <n v="7"/>
    <x v="1"/>
  </r>
  <r>
    <x v="0"/>
    <x v="10"/>
    <x v="1"/>
    <x v="8"/>
    <n v="4"/>
    <n v="10"/>
    <x v="1"/>
  </r>
  <r>
    <x v="0"/>
    <x v="10"/>
    <x v="1"/>
    <x v="11"/>
    <n v="4"/>
    <n v="6"/>
    <x v="1"/>
  </r>
  <r>
    <x v="0"/>
    <x v="10"/>
    <x v="1"/>
    <x v="14"/>
    <n v="4"/>
    <n v="4"/>
    <x v="1"/>
  </r>
  <r>
    <x v="0"/>
    <x v="10"/>
    <x v="1"/>
    <x v="15"/>
    <n v="11"/>
    <n v="15"/>
    <x v="1"/>
  </r>
  <r>
    <x v="0"/>
    <x v="10"/>
    <x v="1"/>
    <x v="17"/>
    <n v="3"/>
    <n v="3"/>
    <x v="1"/>
  </r>
  <r>
    <x v="0"/>
    <x v="11"/>
    <x v="0"/>
    <x v="20"/>
    <n v="2"/>
    <n v="4"/>
    <x v="1"/>
  </r>
  <r>
    <x v="0"/>
    <x v="11"/>
    <x v="0"/>
    <x v="21"/>
    <n v="2"/>
    <n v="2"/>
    <x v="1"/>
  </r>
  <r>
    <x v="0"/>
    <x v="11"/>
    <x v="0"/>
    <x v="25"/>
    <n v="2"/>
    <n v="24"/>
    <x v="1"/>
  </r>
  <r>
    <x v="0"/>
    <x v="11"/>
    <x v="0"/>
    <x v="27"/>
    <n v="2"/>
    <n v="0"/>
    <x v="1"/>
  </r>
  <r>
    <x v="0"/>
    <x v="11"/>
    <x v="0"/>
    <x v="23"/>
    <n v="0"/>
    <n v="8"/>
    <x v="1"/>
  </r>
  <r>
    <x v="0"/>
    <x v="11"/>
    <x v="0"/>
    <x v="40"/>
    <n v="1"/>
    <n v="2"/>
    <x v="1"/>
  </r>
  <r>
    <x v="0"/>
    <x v="11"/>
    <x v="0"/>
    <x v="1"/>
    <n v="1"/>
    <n v="2"/>
    <x v="1"/>
  </r>
  <r>
    <x v="0"/>
    <x v="11"/>
    <x v="0"/>
    <x v="44"/>
    <n v="2"/>
    <n v="4"/>
    <x v="1"/>
  </r>
  <r>
    <x v="0"/>
    <x v="11"/>
    <x v="1"/>
    <x v="3"/>
    <n v="4"/>
    <n v="9"/>
    <x v="1"/>
  </r>
  <r>
    <x v="0"/>
    <x v="11"/>
    <x v="1"/>
    <x v="8"/>
    <n v="1"/>
    <n v="3"/>
    <x v="1"/>
  </r>
  <r>
    <x v="0"/>
    <x v="11"/>
    <x v="1"/>
    <x v="11"/>
    <n v="2"/>
    <n v="6"/>
    <x v="1"/>
  </r>
  <r>
    <x v="0"/>
    <x v="11"/>
    <x v="1"/>
    <x v="12"/>
    <n v="2"/>
    <n v="4"/>
    <x v="1"/>
  </r>
  <r>
    <x v="0"/>
    <x v="11"/>
    <x v="1"/>
    <x v="14"/>
    <n v="4"/>
    <n v="11"/>
    <x v="1"/>
  </r>
  <r>
    <x v="0"/>
    <x v="11"/>
    <x v="1"/>
    <x v="15"/>
    <n v="19"/>
    <n v="49"/>
    <x v="1"/>
  </r>
  <r>
    <x v="0"/>
    <x v="11"/>
    <x v="1"/>
    <x v="17"/>
    <n v="9"/>
    <n v="20"/>
    <x v="1"/>
  </r>
  <r>
    <x v="1"/>
    <x v="0"/>
    <x v="0"/>
    <x v="20"/>
    <n v="2"/>
    <n v="4"/>
    <x v="0"/>
  </r>
  <r>
    <x v="1"/>
    <x v="0"/>
    <x v="0"/>
    <x v="21"/>
    <n v="2"/>
    <n v="6"/>
    <x v="0"/>
  </r>
  <r>
    <x v="1"/>
    <x v="0"/>
    <x v="0"/>
    <x v="25"/>
    <n v="1"/>
    <n v="1"/>
    <x v="0"/>
  </r>
  <r>
    <x v="1"/>
    <x v="0"/>
    <x v="0"/>
    <x v="26"/>
    <n v="1"/>
    <n v="2"/>
    <x v="0"/>
  </r>
  <r>
    <x v="1"/>
    <x v="0"/>
    <x v="0"/>
    <x v="52"/>
    <n v="1"/>
    <n v="2"/>
    <x v="0"/>
  </r>
  <r>
    <x v="1"/>
    <x v="0"/>
    <x v="0"/>
    <x v="22"/>
    <n v="0"/>
    <n v="2"/>
    <x v="0"/>
  </r>
  <r>
    <x v="1"/>
    <x v="0"/>
    <x v="0"/>
    <x v="33"/>
    <n v="1"/>
    <n v="2"/>
    <x v="0"/>
  </r>
  <r>
    <x v="1"/>
    <x v="0"/>
    <x v="0"/>
    <x v="0"/>
    <n v="3"/>
    <n v="24"/>
    <x v="0"/>
  </r>
  <r>
    <x v="1"/>
    <x v="0"/>
    <x v="0"/>
    <x v="70"/>
    <n v="0"/>
    <n v="31"/>
    <x v="0"/>
  </r>
  <r>
    <x v="1"/>
    <x v="0"/>
    <x v="1"/>
    <x v="2"/>
    <n v="4"/>
    <n v="40"/>
    <x v="0"/>
  </r>
  <r>
    <x v="1"/>
    <x v="0"/>
    <x v="1"/>
    <x v="3"/>
    <n v="54"/>
    <n v="190"/>
    <x v="0"/>
  </r>
  <r>
    <x v="1"/>
    <x v="0"/>
    <x v="1"/>
    <x v="4"/>
    <n v="22"/>
    <n v="64"/>
    <x v="0"/>
  </r>
  <r>
    <x v="1"/>
    <x v="0"/>
    <x v="1"/>
    <x v="5"/>
    <n v="22"/>
    <n v="69"/>
    <x v="0"/>
  </r>
  <r>
    <x v="1"/>
    <x v="0"/>
    <x v="1"/>
    <x v="6"/>
    <n v="0"/>
    <n v="63"/>
    <x v="0"/>
  </r>
  <r>
    <x v="1"/>
    <x v="0"/>
    <x v="1"/>
    <x v="7"/>
    <n v="17"/>
    <n v="160"/>
    <x v="0"/>
  </r>
  <r>
    <x v="1"/>
    <x v="0"/>
    <x v="1"/>
    <x v="8"/>
    <n v="0"/>
    <n v="0"/>
    <x v="0"/>
  </r>
  <r>
    <x v="1"/>
    <x v="0"/>
    <x v="1"/>
    <x v="9"/>
    <n v="0"/>
    <n v="4"/>
    <x v="0"/>
  </r>
  <r>
    <x v="1"/>
    <x v="0"/>
    <x v="1"/>
    <x v="10"/>
    <n v="5"/>
    <n v="12"/>
    <x v="0"/>
  </r>
  <r>
    <x v="1"/>
    <x v="0"/>
    <x v="1"/>
    <x v="11"/>
    <n v="3"/>
    <n v="3"/>
    <x v="0"/>
  </r>
  <r>
    <x v="1"/>
    <x v="0"/>
    <x v="1"/>
    <x v="12"/>
    <n v="2"/>
    <n v="2"/>
    <x v="0"/>
  </r>
  <r>
    <x v="1"/>
    <x v="0"/>
    <x v="1"/>
    <x v="14"/>
    <n v="11"/>
    <n v="22"/>
    <x v="0"/>
  </r>
  <r>
    <x v="1"/>
    <x v="0"/>
    <x v="1"/>
    <x v="15"/>
    <n v="63"/>
    <n v="159"/>
    <x v="0"/>
  </r>
  <r>
    <x v="1"/>
    <x v="0"/>
    <x v="1"/>
    <x v="17"/>
    <n v="2"/>
    <n v="6"/>
    <x v="0"/>
  </r>
  <r>
    <x v="1"/>
    <x v="0"/>
    <x v="1"/>
    <x v="18"/>
    <n v="4"/>
    <n v="5"/>
    <x v="0"/>
  </r>
  <r>
    <x v="1"/>
    <x v="0"/>
    <x v="1"/>
    <x v="31"/>
    <n v="3"/>
    <n v="88"/>
    <x v="0"/>
  </r>
  <r>
    <x v="1"/>
    <x v="1"/>
    <x v="0"/>
    <x v="20"/>
    <n v="2"/>
    <n v="6"/>
    <x v="0"/>
  </r>
  <r>
    <x v="1"/>
    <x v="1"/>
    <x v="0"/>
    <x v="21"/>
    <n v="2"/>
    <n v="6"/>
    <x v="0"/>
  </r>
  <r>
    <x v="1"/>
    <x v="1"/>
    <x v="0"/>
    <x v="25"/>
    <n v="2"/>
    <n v="8"/>
    <x v="0"/>
  </r>
  <r>
    <x v="1"/>
    <x v="1"/>
    <x v="0"/>
    <x v="23"/>
    <n v="6"/>
    <n v="18"/>
    <x v="0"/>
  </r>
  <r>
    <x v="1"/>
    <x v="1"/>
    <x v="0"/>
    <x v="70"/>
    <n v="0"/>
    <n v="8"/>
    <x v="0"/>
  </r>
  <r>
    <x v="1"/>
    <x v="1"/>
    <x v="1"/>
    <x v="2"/>
    <n v="2"/>
    <n v="10"/>
    <x v="0"/>
  </r>
  <r>
    <x v="1"/>
    <x v="1"/>
    <x v="1"/>
    <x v="3"/>
    <n v="4"/>
    <n v="13"/>
    <x v="0"/>
  </r>
  <r>
    <x v="1"/>
    <x v="1"/>
    <x v="1"/>
    <x v="4"/>
    <n v="4"/>
    <n v="13"/>
    <x v="0"/>
  </r>
  <r>
    <x v="1"/>
    <x v="1"/>
    <x v="1"/>
    <x v="5"/>
    <n v="2"/>
    <n v="3"/>
    <x v="0"/>
  </r>
  <r>
    <x v="1"/>
    <x v="1"/>
    <x v="1"/>
    <x v="7"/>
    <n v="6"/>
    <n v="6"/>
    <x v="0"/>
  </r>
  <r>
    <x v="1"/>
    <x v="1"/>
    <x v="1"/>
    <x v="8"/>
    <n v="1"/>
    <n v="2"/>
    <x v="0"/>
  </r>
  <r>
    <x v="1"/>
    <x v="1"/>
    <x v="1"/>
    <x v="9"/>
    <n v="88"/>
    <n v="173"/>
    <x v="0"/>
  </r>
  <r>
    <x v="1"/>
    <x v="1"/>
    <x v="1"/>
    <x v="10"/>
    <n v="6"/>
    <n v="14"/>
    <x v="0"/>
  </r>
  <r>
    <x v="1"/>
    <x v="1"/>
    <x v="1"/>
    <x v="11"/>
    <n v="51"/>
    <n v="60"/>
    <x v="0"/>
  </r>
  <r>
    <x v="1"/>
    <x v="1"/>
    <x v="1"/>
    <x v="12"/>
    <n v="4"/>
    <n v="5"/>
    <x v="0"/>
  </r>
  <r>
    <x v="1"/>
    <x v="1"/>
    <x v="1"/>
    <x v="14"/>
    <n v="17"/>
    <n v="19"/>
    <x v="0"/>
  </r>
  <r>
    <x v="1"/>
    <x v="1"/>
    <x v="1"/>
    <x v="15"/>
    <n v="17"/>
    <n v="41"/>
    <x v="0"/>
  </r>
  <r>
    <x v="1"/>
    <x v="1"/>
    <x v="1"/>
    <x v="16"/>
    <n v="2"/>
    <n v="2"/>
    <x v="0"/>
  </r>
  <r>
    <x v="1"/>
    <x v="1"/>
    <x v="1"/>
    <x v="17"/>
    <n v="35"/>
    <n v="41"/>
    <x v="0"/>
  </r>
  <r>
    <x v="1"/>
    <x v="1"/>
    <x v="1"/>
    <x v="18"/>
    <n v="0"/>
    <n v="0"/>
    <x v="0"/>
  </r>
  <r>
    <x v="1"/>
    <x v="1"/>
    <x v="1"/>
    <x v="19"/>
    <n v="1"/>
    <n v="1"/>
    <x v="0"/>
  </r>
  <r>
    <x v="1"/>
    <x v="2"/>
    <x v="0"/>
    <x v="20"/>
    <n v="3"/>
    <n v="8"/>
    <x v="0"/>
  </r>
  <r>
    <x v="1"/>
    <x v="2"/>
    <x v="0"/>
    <x v="25"/>
    <n v="51"/>
    <n v="181"/>
    <x v="0"/>
  </r>
  <r>
    <x v="1"/>
    <x v="2"/>
    <x v="0"/>
    <x v="26"/>
    <n v="2"/>
    <n v="4"/>
    <x v="0"/>
  </r>
  <r>
    <x v="1"/>
    <x v="2"/>
    <x v="0"/>
    <x v="28"/>
    <n v="4"/>
    <n v="4"/>
    <x v="0"/>
  </r>
  <r>
    <x v="1"/>
    <x v="2"/>
    <x v="0"/>
    <x v="51"/>
    <n v="2"/>
    <n v="4"/>
    <x v="0"/>
  </r>
  <r>
    <x v="1"/>
    <x v="2"/>
    <x v="0"/>
    <x v="23"/>
    <n v="41"/>
    <n v="111"/>
    <x v="0"/>
  </r>
  <r>
    <x v="1"/>
    <x v="2"/>
    <x v="0"/>
    <x v="0"/>
    <n v="3"/>
    <n v="9"/>
    <x v="0"/>
  </r>
  <r>
    <x v="1"/>
    <x v="2"/>
    <x v="0"/>
    <x v="34"/>
    <n v="1"/>
    <n v="2"/>
    <x v="0"/>
  </r>
  <r>
    <x v="1"/>
    <x v="2"/>
    <x v="0"/>
    <x v="54"/>
    <n v="2"/>
    <n v="2"/>
    <x v="0"/>
  </r>
  <r>
    <x v="1"/>
    <x v="2"/>
    <x v="0"/>
    <x v="67"/>
    <n v="2"/>
    <n v="2"/>
    <x v="0"/>
  </r>
  <r>
    <x v="1"/>
    <x v="2"/>
    <x v="0"/>
    <x v="37"/>
    <n v="1"/>
    <n v="1"/>
    <x v="0"/>
  </r>
  <r>
    <x v="1"/>
    <x v="2"/>
    <x v="0"/>
    <x v="40"/>
    <n v="1"/>
    <n v="1"/>
    <x v="0"/>
  </r>
  <r>
    <x v="1"/>
    <x v="2"/>
    <x v="0"/>
    <x v="1"/>
    <n v="1"/>
    <n v="1"/>
    <x v="0"/>
  </r>
  <r>
    <x v="1"/>
    <x v="2"/>
    <x v="1"/>
    <x v="2"/>
    <n v="3"/>
    <n v="3"/>
    <x v="0"/>
  </r>
  <r>
    <x v="1"/>
    <x v="2"/>
    <x v="1"/>
    <x v="3"/>
    <n v="34"/>
    <n v="74"/>
    <x v="0"/>
  </r>
  <r>
    <x v="1"/>
    <x v="2"/>
    <x v="1"/>
    <x v="4"/>
    <n v="13"/>
    <n v="52"/>
    <x v="0"/>
  </r>
  <r>
    <x v="1"/>
    <x v="2"/>
    <x v="1"/>
    <x v="5"/>
    <n v="2"/>
    <n v="4"/>
    <x v="0"/>
  </r>
  <r>
    <x v="1"/>
    <x v="2"/>
    <x v="1"/>
    <x v="6"/>
    <n v="1"/>
    <n v="3"/>
    <x v="0"/>
  </r>
  <r>
    <x v="1"/>
    <x v="2"/>
    <x v="1"/>
    <x v="7"/>
    <n v="5"/>
    <n v="13"/>
    <x v="0"/>
  </r>
  <r>
    <x v="1"/>
    <x v="2"/>
    <x v="1"/>
    <x v="8"/>
    <n v="79"/>
    <n v="165"/>
    <x v="0"/>
  </r>
  <r>
    <x v="1"/>
    <x v="2"/>
    <x v="1"/>
    <x v="9"/>
    <n v="20"/>
    <n v="39"/>
    <x v="0"/>
  </r>
  <r>
    <x v="1"/>
    <x v="2"/>
    <x v="1"/>
    <x v="10"/>
    <n v="9"/>
    <n v="14"/>
    <x v="0"/>
  </r>
  <r>
    <x v="1"/>
    <x v="2"/>
    <x v="1"/>
    <x v="11"/>
    <n v="121"/>
    <n v="352"/>
    <x v="0"/>
  </r>
  <r>
    <x v="1"/>
    <x v="2"/>
    <x v="1"/>
    <x v="12"/>
    <n v="8"/>
    <n v="10"/>
    <x v="0"/>
  </r>
  <r>
    <x v="1"/>
    <x v="2"/>
    <x v="1"/>
    <x v="14"/>
    <n v="22"/>
    <n v="30"/>
    <x v="0"/>
  </r>
  <r>
    <x v="1"/>
    <x v="2"/>
    <x v="1"/>
    <x v="15"/>
    <n v="112"/>
    <n v="178"/>
    <x v="0"/>
  </r>
  <r>
    <x v="1"/>
    <x v="2"/>
    <x v="1"/>
    <x v="16"/>
    <n v="5"/>
    <n v="10"/>
    <x v="0"/>
  </r>
  <r>
    <x v="1"/>
    <x v="2"/>
    <x v="1"/>
    <x v="17"/>
    <n v="5"/>
    <n v="5"/>
    <x v="0"/>
  </r>
  <r>
    <x v="1"/>
    <x v="2"/>
    <x v="1"/>
    <x v="18"/>
    <n v="5"/>
    <n v="9"/>
    <x v="0"/>
  </r>
  <r>
    <x v="1"/>
    <x v="2"/>
    <x v="1"/>
    <x v="19"/>
    <n v="3"/>
    <n v="9"/>
    <x v="0"/>
  </r>
  <r>
    <x v="1"/>
    <x v="3"/>
    <x v="0"/>
    <x v="20"/>
    <n v="6"/>
    <n v="18"/>
    <x v="0"/>
  </r>
  <r>
    <x v="1"/>
    <x v="3"/>
    <x v="0"/>
    <x v="21"/>
    <n v="66"/>
    <n v="356"/>
    <x v="0"/>
  </r>
  <r>
    <x v="1"/>
    <x v="3"/>
    <x v="0"/>
    <x v="25"/>
    <n v="112"/>
    <n v="472"/>
    <x v="0"/>
  </r>
  <r>
    <x v="1"/>
    <x v="3"/>
    <x v="0"/>
    <x v="26"/>
    <n v="1"/>
    <n v="1"/>
    <x v="0"/>
  </r>
  <r>
    <x v="1"/>
    <x v="3"/>
    <x v="0"/>
    <x v="22"/>
    <n v="8"/>
    <n v="24"/>
    <x v="0"/>
  </r>
  <r>
    <x v="1"/>
    <x v="3"/>
    <x v="0"/>
    <x v="23"/>
    <n v="75"/>
    <n v="245"/>
    <x v="0"/>
  </r>
  <r>
    <x v="1"/>
    <x v="3"/>
    <x v="0"/>
    <x v="32"/>
    <n v="2"/>
    <n v="6"/>
    <x v="0"/>
  </r>
  <r>
    <x v="1"/>
    <x v="3"/>
    <x v="0"/>
    <x v="33"/>
    <n v="71"/>
    <n v="213"/>
    <x v="0"/>
  </r>
  <r>
    <x v="1"/>
    <x v="3"/>
    <x v="0"/>
    <x v="0"/>
    <n v="33"/>
    <n v="57"/>
    <x v="0"/>
  </r>
  <r>
    <x v="1"/>
    <x v="3"/>
    <x v="0"/>
    <x v="34"/>
    <n v="25"/>
    <n v="33"/>
    <x v="0"/>
  </r>
  <r>
    <x v="1"/>
    <x v="3"/>
    <x v="0"/>
    <x v="67"/>
    <n v="0"/>
    <n v="2"/>
    <x v="0"/>
  </r>
  <r>
    <x v="1"/>
    <x v="3"/>
    <x v="0"/>
    <x v="40"/>
    <n v="0"/>
    <n v="1"/>
    <x v="0"/>
  </r>
  <r>
    <x v="1"/>
    <x v="3"/>
    <x v="0"/>
    <x v="41"/>
    <n v="58"/>
    <n v="142"/>
    <x v="0"/>
  </r>
  <r>
    <x v="1"/>
    <x v="3"/>
    <x v="0"/>
    <x v="71"/>
    <n v="1"/>
    <n v="3"/>
    <x v="0"/>
  </r>
  <r>
    <x v="1"/>
    <x v="3"/>
    <x v="0"/>
    <x v="1"/>
    <n v="1"/>
    <n v="1"/>
    <x v="0"/>
  </r>
  <r>
    <x v="1"/>
    <x v="3"/>
    <x v="0"/>
    <x v="43"/>
    <n v="2"/>
    <n v="4"/>
    <x v="0"/>
  </r>
  <r>
    <x v="1"/>
    <x v="3"/>
    <x v="1"/>
    <x v="2"/>
    <n v="26"/>
    <n v="76"/>
    <x v="0"/>
  </r>
  <r>
    <x v="1"/>
    <x v="3"/>
    <x v="1"/>
    <x v="64"/>
    <n v="1"/>
    <n v="3"/>
    <x v="0"/>
  </r>
  <r>
    <x v="1"/>
    <x v="3"/>
    <x v="1"/>
    <x v="3"/>
    <n v="70"/>
    <n v="198"/>
    <x v="0"/>
  </r>
  <r>
    <x v="1"/>
    <x v="3"/>
    <x v="1"/>
    <x v="4"/>
    <n v="161"/>
    <n v="665"/>
    <x v="0"/>
  </r>
  <r>
    <x v="1"/>
    <x v="3"/>
    <x v="1"/>
    <x v="5"/>
    <n v="28"/>
    <n v="77"/>
    <x v="0"/>
  </r>
  <r>
    <x v="1"/>
    <x v="3"/>
    <x v="1"/>
    <x v="6"/>
    <n v="4"/>
    <n v="6"/>
    <x v="0"/>
  </r>
  <r>
    <x v="1"/>
    <x v="3"/>
    <x v="1"/>
    <x v="7"/>
    <n v="12"/>
    <n v="40"/>
    <x v="0"/>
  </r>
  <r>
    <x v="1"/>
    <x v="3"/>
    <x v="1"/>
    <x v="8"/>
    <n v="47"/>
    <n v="199"/>
    <x v="0"/>
  </r>
  <r>
    <x v="1"/>
    <x v="3"/>
    <x v="1"/>
    <x v="9"/>
    <n v="3"/>
    <n v="25"/>
    <x v="0"/>
  </r>
  <r>
    <x v="1"/>
    <x v="3"/>
    <x v="1"/>
    <x v="10"/>
    <n v="54"/>
    <n v="60"/>
    <x v="0"/>
  </r>
  <r>
    <x v="1"/>
    <x v="3"/>
    <x v="1"/>
    <x v="11"/>
    <n v="105"/>
    <n v="294"/>
    <x v="0"/>
  </r>
  <r>
    <x v="1"/>
    <x v="3"/>
    <x v="1"/>
    <x v="12"/>
    <n v="36"/>
    <n v="71"/>
    <x v="0"/>
  </r>
  <r>
    <x v="1"/>
    <x v="3"/>
    <x v="1"/>
    <x v="13"/>
    <n v="4"/>
    <n v="6"/>
    <x v="0"/>
  </r>
  <r>
    <x v="1"/>
    <x v="3"/>
    <x v="1"/>
    <x v="14"/>
    <n v="57"/>
    <n v="97"/>
    <x v="0"/>
  </r>
  <r>
    <x v="1"/>
    <x v="3"/>
    <x v="1"/>
    <x v="15"/>
    <n v="182"/>
    <n v="471"/>
    <x v="0"/>
  </r>
  <r>
    <x v="1"/>
    <x v="3"/>
    <x v="1"/>
    <x v="16"/>
    <n v="10"/>
    <n v="20"/>
    <x v="0"/>
  </r>
  <r>
    <x v="1"/>
    <x v="3"/>
    <x v="1"/>
    <x v="17"/>
    <n v="6"/>
    <n v="19"/>
    <x v="0"/>
  </r>
  <r>
    <x v="1"/>
    <x v="3"/>
    <x v="1"/>
    <x v="18"/>
    <n v="83"/>
    <n v="101"/>
    <x v="0"/>
  </r>
  <r>
    <x v="1"/>
    <x v="3"/>
    <x v="1"/>
    <x v="31"/>
    <n v="5"/>
    <n v="15"/>
    <x v="0"/>
  </r>
  <r>
    <x v="1"/>
    <x v="3"/>
    <x v="1"/>
    <x v="19"/>
    <n v="1"/>
    <n v="8"/>
    <x v="0"/>
  </r>
  <r>
    <x v="1"/>
    <x v="4"/>
    <x v="0"/>
    <x v="20"/>
    <n v="170"/>
    <n v="538"/>
    <x v="0"/>
  </r>
  <r>
    <x v="1"/>
    <x v="4"/>
    <x v="0"/>
    <x v="21"/>
    <n v="65"/>
    <n v="377"/>
    <x v="0"/>
  </r>
  <r>
    <x v="1"/>
    <x v="4"/>
    <x v="0"/>
    <x v="25"/>
    <n v="108"/>
    <n v="731"/>
    <x v="0"/>
  </r>
  <r>
    <x v="1"/>
    <x v="4"/>
    <x v="0"/>
    <x v="26"/>
    <n v="70"/>
    <n v="257"/>
    <x v="0"/>
  </r>
  <r>
    <x v="1"/>
    <x v="4"/>
    <x v="0"/>
    <x v="27"/>
    <n v="2"/>
    <n v="4"/>
    <x v="0"/>
  </r>
  <r>
    <x v="1"/>
    <x v="4"/>
    <x v="0"/>
    <x v="22"/>
    <n v="10"/>
    <n v="17"/>
    <x v="0"/>
  </r>
  <r>
    <x v="1"/>
    <x v="4"/>
    <x v="0"/>
    <x v="23"/>
    <n v="154"/>
    <n v="508"/>
    <x v="0"/>
  </r>
  <r>
    <x v="1"/>
    <x v="4"/>
    <x v="0"/>
    <x v="53"/>
    <n v="5"/>
    <n v="18"/>
    <x v="0"/>
  </r>
  <r>
    <x v="1"/>
    <x v="4"/>
    <x v="0"/>
    <x v="72"/>
    <n v="6"/>
    <n v="6"/>
    <x v="0"/>
  </r>
  <r>
    <x v="1"/>
    <x v="4"/>
    <x v="0"/>
    <x v="32"/>
    <n v="2"/>
    <n v="2"/>
    <x v="0"/>
  </r>
  <r>
    <x v="1"/>
    <x v="4"/>
    <x v="0"/>
    <x v="0"/>
    <n v="12"/>
    <n v="29"/>
    <x v="0"/>
  </r>
  <r>
    <x v="1"/>
    <x v="4"/>
    <x v="0"/>
    <x v="34"/>
    <n v="5"/>
    <n v="38"/>
    <x v="0"/>
  </r>
  <r>
    <x v="1"/>
    <x v="4"/>
    <x v="0"/>
    <x v="41"/>
    <n v="0"/>
    <n v="0"/>
    <x v="0"/>
  </r>
  <r>
    <x v="1"/>
    <x v="4"/>
    <x v="0"/>
    <x v="42"/>
    <n v="2"/>
    <n v="8"/>
    <x v="0"/>
  </r>
  <r>
    <x v="1"/>
    <x v="4"/>
    <x v="0"/>
    <x v="1"/>
    <n v="47"/>
    <n v="126"/>
    <x v="0"/>
  </r>
  <r>
    <x v="1"/>
    <x v="4"/>
    <x v="0"/>
    <x v="43"/>
    <n v="6"/>
    <n v="14"/>
    <x v="0"/>
  </r>
  <r>
    <x v="1"/>
    <x v="4"/>
    <x v="0"/>
    <x v="30"/>
    <n v="1"/>
    <n v="4"/>
    <x v="0"/>
  </r>
  <r>
    <x v="1"/>
    <x v="4"/>
    <x v="0"/>
    <x v="58"/>
    <n v="2"/>
    <n v="5"/>
    <x v="0"/>
  </r>
  <r>
    <x v="1"/>
    <x v="4"/>
    <x v="0"/>
    <x v="47"/>
    <n v="1"/>
    <n v="1"/>
    <x v="0"/>
  </r>
  <r>
    <x v="1"/>
    <x v="4"/>
    <x v="0"/>
    <x v="48"/>
    <n v="3"/>
    <n v="14"/>
    <x v="0"/>
  </r>
  <r>
    <x v="1"/>
    <x v="4"/>
    <x v="1"/>
    <x v="2"/>
    <n v="51"/>
    <n v="158"/>
    <x v="0"/>
  </r>
  <r>
    <x v="1"/>
    <x v="4"/>
    <x v="1"/>
    <x v="3"/>
    <n v="142"/>
    <n v="560"/>
    <x v="0"/>
  </r>
  <r>
    <x v="1"/>
    <x v="4"/>
    <x v="1"/>
    <x v="4"/>
    <n v="26"/>
    <n v="73"/>
    <x v="0"/>
  </r>
  <r>
    <x v="1"/>
    <x v="4"/>
    <x v="1"/>
    <x v="5"/>
    <n v="12"/>
    <n v="44"/>
    <x v="0"/>
  </r>
  <r>
    <x v="1"/>
    <x v="4"/>
    <x v="1"/>
    <x v="6"/>
    <n v="39"/>
    <n v="115"/>
    <x v="0"/>
  </r>
  <r>
    <x v="1"/>
    <x v="4"/>
    <x v="1"/>
    <x v="7"/>
    <n v="61"/>
    <n v="159"/>
    <x v="0"/>
  </r>
  <r>
    <x v="1"/>
    <x v="4"/>
    <x v="1"/>
    <x v="8"/>
    <n v="20"/>
    <n v="45"/>
    <x v="0"/>
  </r>
  <r>
    <x v="1"/>
    <x v="4"/>
    <x v="1"/>
    <x v="9"/>
    <n v="33"/>
    <n v="66"/>
    <x v="0"/>
  </r>
  <r>
    <x v="1"/>
    <x v="4"/>
    <x v="1"/>
    <x v="10"/>
    <n v="14"/>
    <n v="21"/>
    <x v="0"/>
  </r>
  <r>
    <x v="1"/>
    <x v="4"/>
    <x v="1"/>
    <x v="11"/>
    <n v="35"/>
    <n v="66"/>
    <x v="0"/>
  </r>
  <r>
    <x v="1"/>
    <x v="4"/>
    <x v="1"/>
    <x v="12"/>
    <n v="10"/>
    <n v="16"/>
    <x v="0"/>
  </r>
  <r>
    <x v="1"/>
    <x v="4"/>
    <x v="1"/>
    <x v="13"/>
    <n v="2"/>
    <n v="6"/>
    <x v="0"/>
  </r>
  <r>
    <x v="1"/>
    <x v="4"/>
    <x v="1"/>
    <x v="14"/>
    <n v="129"/>
    <n v="209"/>
    <x v="0"/>
  </r>
  <r>
    <x v="1"/>
    <x v="4"/>
    <x v="1"/>
    <x v="16"/>
    <n v="9"/>
    <n v="15"/>
    <x v="0"/>
  </r>
  <r>
    <x v="1"/>
    <x v="4"/>
    <x v="1"/>
    <x v="17"/>
    <n v="103"/>
    <n v="151"/>
    <x v="0"/>
  </r>
  <r>
    <x v="1"/>
    <x v="4"/>
    <x v="1"/>
    <x v="18"/>
    <n v="10"/>
    <n v="38"/>
    <x v="0"/>
  </r>
  <r>
    <x v="1"/>
    <x v="4"/>
    <x v="1"/>
    <x v="31"/>
    <n v="12"/>
    <n v="34"/>
    <x v="0"/>
  </r>
  <r>
    <x v="1"/>
    <x v="5"/>
    <x v="0"/>
    <x v="20"/>
    <n v="57"/>
    <n v="159"/>
    <x v="0"/>
  </r>
  <r>
    <x v="1"/>
    <x v="5"/>
    <x v="0"/>
    <x v="21"/>
    <n v="57"/>
    <n v="352"/>
    <x v="0"/>
  </r>
  <r>
    <x v="1"/>
    <x v="5"/>
    <x v="0"/>
    <x v="25"/>
    <n v="119"/>
    <n v="422"/>
    <x v="0"/>
  </r>
  <r>
    <x v="1"/>
    <x v="5"/>
    <x v="0"/>
    <x v="26"/>
    <n v="41"/>
    <n v="196"/>
    <x v="0"/>
  </r>
  <r>
    <x v="1"/>
    <x v="5"/>
    <x v="0"/>
    <x v="27"/>
    <n v="6"/>
    <n v="16"/>
    <x v="0"/>
  </r>
  <r>
    <x v="1"/>
    <x v="5"/>
    <x v="0"/>
    <x v="52"/>
    <n v="6"/>
    <n v="10"/>
    <x v="0"/>
  </r>
  <r>
    <x v="1"/>
    <x v="5"/>
    <x v="0"/>
    <x v="22"/>
    <n v="4"/>
    <n v="15"/>
    <x v="0"/>
  </r>
  <r>
    <x v="1"/>
    <x v="5"/>
    <x v="0"/>
    <x v="23"/>
    <n v="193"/>
    <n v="561"/>
    <x v="0"/>
  </r>
  <r>
    <x v="1"/>
    <x v="5"/>
    <x v="0"/>
    <x v="32"/>
    <n v="4"/>
    <n v="4"/>
    <x v="0"/>
  </r>
  <r>
    <x v="1"/>
    <x v="5"/>
    <x v="0"/>
    <x v="33"/>
    <n v="2"/>
    <n v="2"/>
    <x v="0"/>
  </r>
  <r>
    <x v="1"/>
    <x v="5"/>
    <x v="0"/>
    <x v="0"/>
    <n v="19"/>
    <n v="51"/>
    <x v="0"/>
  </r>
  <r>
    <x v="1"/>
    <x v="5"/>
    <x v="0"/>
    <x v="34"/>
    <n v="27"/>
    <n v="51"/>
    <x v="0"/>
  </r>
  <r>
    <x v="1"/>
    <x v="5"/>
    <x v="0"/>
    <x v="54"/>
    <n v="1"/>
    <n v="2"/>
    <x v="0"/>
  </r>
  <r>
    <x v="1"/>
    <x v="5"/>
    <x v="0"/>
    <x v="36"/>
    <n v="1"/>
    <n v="3"/>
    <x v="0"/>
  </r>
  <r>
    <x v="1"/>
    <x v="5"/>
    <x v="0"/>
    <x v="65"/>
    <n v="1"/>
    <n v="3"/>
    <x v="0"/>
  </r>
  <r>
    <x v="1"/>
    <x v="5"/>
    <x v="0"/>
    <x v="37"/>
    <n v="4"/>
    <n v="28"/>
    <x v="0"/>
  </r>
  <r>
    <x v="1"/>
    <x v="5"/>
    <x v="0"/>
    <x v="40"/>
    <n v="1"/>
    <n v="1"/>
    <x v="0"/>
  </r>
  <r>
    <x v="1"/>
    <x v="5"/>
    <x v="0"/>
    <x v="41"/>
    <n v="1"/>
    <n v="1"/>
    <x v="0"/>
  </r>
  <r>
    <x v="1"/>
    <x v="5"/>
    <x v="0"/>
    <x v="24"/>
    <n v="2"/>
    <n v="4"/>
    <x v="0"/>
  </r>
  <r>
    <x v="1"/>
    <x v="5"/>
    <x v="0"/>
    <x v="70"/>
    <n v="2"/>
    <n v="6"/>
    <x v="0"/>
  </r>
  <r>
    <x v="1"/>
    <x v="5"/>
    <x v="0"/>
    <x v="66"/>
    <n v="2"/>
    <n v="2"/>
    <x v="0"/>
  </r>
  <r>
    <x v="1"/>
    <x v="5"/>
    <x v="0"/>
    <x v="1"/>
    <n v="60"/>
    <n v="104"/>
    <x v="0"/>
  </r>
  <r>
    <x v="1"/>
    <x v="5"/>
    <x v="0"/>
    <x v="43"/>
    <n v="6"/>
    <n v="12"/>
    <x v="0"/>
  </r>
  <r>
    <x v="1"/>
    <x v="5"/>
    <x v="0"/>
    <x v="30"/>
    <n v="4"/>
    <n v="8"/>
    <x v="0"/>
  </r>
  <r>
    <x v="1"/>
    <x v="5"/>
    <x v="0"/>
    <x v="44"/>
    <n v="6"/>
    <n v="18"/>
    <x v="0"/>
  </r>
  <r>
    <x v="1"/>
    <x v="5"/>
    <x v="0"/>
    <x v="69"/>
    <n v="2"/>
    <n v="6"/>
    <x v="0"/>
  </r>
  <r>
    <x v="1"/>
    <x v="5"/>
    <x v="0"/>
    <x v="58"/>
    <n v="2"/>
    <n v="4"/>
    <x v="0"/>
  </r>
  <r>
    <x v="1"/>
    <x v="5"/>
    <x v="0"/>
    <x v="47"/>
    <n v="0"/>
    <n v="1"/>
    <x v="0"/>
  </r>
  <r>
    <x v="1"/>
    <x v="5"/>
    <x v="0"/>
    <x v="48"/>
    <n v="20"/>
    <n v="61"/>
    <x v="0"/>
  </r>
  <r>
    <x v="1"/>
    <x v="5"/>
    <x v="0"/>
    <x v="49"/>
    <n v="4"/>
    <n v="8"/>
    <x v="0"/>
  </r>
  <r>
    <x v="1"/>
    <x v="5"/>
    <x v="1"/>
    <x v="2"/>
    <n v="59"/>
    <n v="137"/>
    <x v="0"/>
  </r>
  <r>
    <x v="1"/>
    <x v="5"/>
    <x v="1"/>
    <x v="3"/>
    <n v="254"/>
    <n v="616"/>
    <x v="0"/>
  </r>
  <r>
    <x v="1"/>
    <x v="5"/>
    <x v="1"/>
    <x v="4"/>
    <n v="63"/>
    <n v="154"/>
    <x v="0"/>
  </r>
  <r>
    <x v="1"/>
    <x v="5"/>
    <x v="1"/>
    <x v="5"/>
    <n v="77"/>
    <n v="225"/>
    <x v="0"/>
  </r>
  <r>
    <x v="1"/>
    <x v="5"/>
    <x v="1"/>
    <x v="6"/>
    <n v="11"/>
    <n v="32"/>
    <x v="0"/>
  </r>
  <r>
    <x v="1"/>
    <x v="5"/>
    <x v="1"/>
    <x v="7"/>
    <n v="49"/>
    <n v="104"/>
    <x v="0"/>
  </r>
  <r>
    <x v="1"/>
    <x v="5"/>
    <x v="1"/>
    <x v="8"/>
    <n v="15"/>
    <n v="31"/>
    <x v="0"/>
  </r>
  <r>
    <x v="1"/>
    <x v="5"/>
    <x v="1"/>
    <x v="9"/>
    <n v="6"/>
    <n v="10"/>
    <x v="0"/>
  </r>
  <r>
    <x v="1"/>
    <x v="5"/>
    <x v="1"/>
    <x v="10"/>
    <n v="18"/>
    <n v="27"/>
    <x v="0"/>
  </r>
  <r>
    <x v="1"/>
    <x v="5"/>
    <x v="1"/>
    <x v="11"/>
    <n v="210"/>
    <n v="490"/>
    <x v="0"/>
  </r>
  <r>
    <x v="1"/>
    <x v="5"/>
    <x v="1"/>
    <x v="12"/>
    <n v="11"/>
    <n v="19"/>
    <x v="0"/>
  </r>
  <r>
    <x v="1"/>
    <x v="5"/>
    <x v="1"/>
    <x v="13"/>
    <n v="1"/>
    <n v="2"/>
    <x v="0"/>
  </r>
  <r>
    <x v="1"/>
    <x v="5"/>
    <x v="1"/>
    <x v="14"/>
    <n v="89"/>
    <n v="203"/>
    <x v="0"/>
  </r>
  <r>
    <x v="1"/>
    <x v="5"/>
    <x v="1"/>
    <x v="15"/>
    <n v="294"/>
    <n v="771"/>
    <x v="0"/>
  </r>
  <r>
    <x v="1"/>
    <x v="5"/>
    <x v="1"/>
    <x v="16"/>
    <n v="23"/>
    <n v="28"/>
    <x v="0"/>
  </r>
  <r>
    <x v="1"/>
    <x v="5"/>
    <x v="1"/>
    <x v="17"/>
    <n v="35"/>
    <n v="86"/>
    <x v="0"/>
  </r>
  <r>
    <x v="1"/>
    <x v="5"/>
    <x v="1"/>
    <x v="18"/>
    <n v="51"/>
    <n v="74"/>
    <x v="0"/>
  </r>
  <r>
    <x v="1"/>
    <x v="5"/>
    <x v="1"/>
    <x v="31"/>
    <n v="8"/>
    <n v="24"/>
    <x v="0"/>
  </r>
  <r>
    <x v="1"/>
    <x v="5"/>
    <x v="1"/>
    <x v="19"/>
    <n v="2"/>
    <n v="4"/>
    <x v="0"/>
  </r>
  <r>
    <x v="1"/>
    <x v="6"/>
    <x v="0"/>
    <x v="20"/>
    <n v="58"/>
    <n v="182"/>
    <x v="0"/>
  </r>
  <r>
    <x v="1"/>
    <x v="6"/>
    <x v="0"/>
    <x v="21"/>
    <n v="30"/>
    <n v="120"/>
    <x v="0"/>
  </r>
  <r>
    <x v="1"/>
    <x v="6"/>
    <x v="0"/>
    <x v="25"/>
    <n v="40"/>
    <n v="154"/>
    <x v="0"/>
  </r>
  <r>
    <x v="1"/>
    <x v="6"/>
    <x v="0"/>
    <x v="26"/>
    <n v="94"/>
    <n v="365"/>
    <x v="0"/>
  </r>
  <r>
    <x v="1"/>
    <x v="6"/>
    <x v="0"/>
    <x v="27"/>
    <n v="1"/>
    <n v="7"/>
    <x v="0"/>
  </r>
  <r>
    <x v="1"/>
    <x v="6"/>
    <x v="0"/>
    <x v="28"/>
    <n v="6"/>
    <n v="14"/>
    <x v="0"/>
  </r>
  <r>
    <x v="1"/>
    <x v="6"/>
    <x v="0"/>
    <x v="51"/>
    <n v="40"/>
    <n v="163"/>
    <x v="0"/>
  </r>
  <r>
    <x v="1"/>
    <x v="6"/>
    <x v="0"/>
    <x v="22"/>
    <n v="7"/>
    <n v="16"/>
    <x v="0"/>
  </r>
  <r>
    <x v="1"/>
    <x v="6"/>
    <x v="0"/>
    <x v="23"/>
    <n v="157"/>
    <n v="599"/>
    <x v="0"/>
  </r>
  <r>
    <x v="1"/>
    <x v="6"/>
    <x v="0"/>
    <x v="33"/>
    <n v="5"/>
    <n v="7"/>
    <x v="0"/>
  </r>
  <r>
    <x v="1"/>
    <x v="6"/>
    <x v="0"/>
    <x v="0"/>
    <n v="33"/>
    <n v="104"/>
    <x v="0"/>
  </r>
  <r>
    <x v="1"/>
    <x v="6"/>
    <x v="0"/>
    <x v="34"/>
    <n v="16"/>
    <n v="69"/>
    <x v="0"/>
  </r>
  <r>
    <x v="1"/>
    <x v="6"/>
    <x v="0"/>
    <x v="63"/>
    <n v="1"/>
    <n v="3"/>
    <x v="0"/>
  </r>
  <r>
    <x v="1"/>
    <x v="6"/>
    <x v="0"/>
    <x v="36"/>
    <n v="0"/>
    <n v="0"/>
    <x v="0"/>
  </r>
  <r>
    <x v="1"/>
    <x v="6"/>
    <x v="0"/>
    <x v="37"/>
    <n v="4"/>
    <n v="4"/>
    <x v="0"/>
  </r>
  <r>
    <x v="1"/>
    <x v="6"/>
    <x v="0"/>
    <x v="38"/>
    <n v="2"/>
    <n v="12"/>
    <x v="0"/>
  </r>
  <r>
    <x v="1"/>
    <x v="6"/>
    <x v="0"/>
    <x v="39"/>
    <n v="62"/>
    <n v="186"/>
    <x v="0"/>
  </r>
  <r>
    <x v="1"/>
    <x v="6"/>
    <x v="0"/>
    <x v="42"/>
    <n v="2"/>
    <n v="10"/>
    <x v="0"/>
  </r>
  <r>
    <x v="1"/>
    <x v="6"/>
    <x v="0"/>
    <x v="24"/>
    <n v="14"/>
    <n v="72"/>
    <x v="0"/>
  </r>
  <r>
    <x v="1"/>
    <x v="6"/>
    <x v="0"/>
    <x v="66"/>
    <n v="2"/>
    <n v="4"/>
    <x v="0"/>
  </r>
  <r>
    <x v="1"/>
    <x v="6"/>
    <x v="0"/>
    <x v="1"/>
    <n v="43"/>
    <n v="100"/>
    <x v="0"/>
  </r>
  <r>
    <x v="1"/>
    <x v="6"/>
    <x v="0"/>
    <x v="43"/>
    <n v="11"/>
    <n v="41"/>
    <x v="0"/>
  </r>
  <r>
    <x v="1"/>
    <x v="6"/>
    <x v="0"/>
    <x v="30"/>
    <n v="5"/>
    <n v="15"/>
    <x v="0"/>
  </r>
  <r>
    <x v="1"/>
    <x v="6"/>
    <x v="0"/>
    <x v="44"/>
    <n v="2"/>
    <n v="5"/>
    <x v="0"/>
  </r>
  <r>
    <x v="1"/>
    <x v="6"/>
    <x v="0"/>
    <x v="60"/>
    <n v="4"/>
    <n v="4"/>
    <x v="0"/>
  </r>
  <r>
    <x v="1"/>
    <x v="6"/>
    <x v="0"/>
    <x v="57"/>
    <n v="5"/>
    <n v="10"/>
    <x v="0"/>
  </r>
  <r>
    <x v="1"/>
    <x v="6"/>
    <x v="0"/>
    <x v="58"/>
    <n v="1"/>
    <n v="3"/>
    <x v="0"/>
  </r>
  <r>
    <x v="1"/>
    <x v="6"/>
    <x v="0"/>
    <x v="47"/>
    <n v="6"/>
    <n v="10"/>
    <x v="0"/>
  </r>
  <r>
    <x v="1"/>
    <x v="6"/>
    <x v="0"/>
    <x v="48"/>
    <n v="21"/>
    <n v="50"/>
    <x v="0"/>
  </r>
  <r>
    <x v="1"/>
    <x v="6"/>
    <x v="0"/>
    <x v="49"/>
    <n v="2"/>
    <n v="3"/>
    <x v="0"/>
  </r>
  <r>
    <x v="1"/>
    <x v="6"/>
    <x v="1"/>
    <x v="2"/>
    <n v="40"/>
    <n v="127"/>
    <x v="0"/>
  </r>
  <r>
    <x v="1"/>
    <x v="6"/>
    <x v="1"/>
    <x v="64"/>
    <n v="3"/>
    <n v="4"/>
    <x v="0"/>
  </r>
  <r>
    <x v="1"/>
    <x v="6"/>
    <x v="1"/>
    <x v="3"/>
    <n v="122"/>
    <n v="361"/>
    <x v="0"/>
  </r>
  <r>
    <x v="1"/>
    <x v="6"/>
    <x v="1"/>
    <x v="4"/>
    <n v="31"/>
    <n v="89"/>
    <x v="0"/>
  </r>
  <r>
    <x v="1"/>
    <x v="6"/>
    <x v="1"/>
    <x v="5"/>
    <n v="41"/>
    <n v="130"/>
    <x v="0"/>
  </r>
  <r>
    <x v="1"/>
    <x v="6"/>
    <x v="1"/>
    <x v="6"/>
    <n v="12"/>
    <n v="40"/>
    <x v="0"/>
  </r>
  <r>
    <x v="1"/>
    <x v="6"/>
    <x v="1"/>
    <x v="7"/>
    <n v="29"/>
    <n v="116"/>
    <x v="0"/>
  </r>
  <r>
    <x v="1"/>
    <x v="6"/>
    <x v="1"/>
    <x v="8"/>
    <n v="30"/>
    <n v="88"/>
    <x v="0"/>
  </r>
  <r>
    <x v="1"/>
    <x v="6"/>
    <x v="1"/>
    <x v="9"/>
    <n v="5"/>
    <n v="14"/>
    <x v="0"/>
  </r>
  <r>
    <x v="1"/>
    <x v="6"/>
    <x v="1"/>
    <x v="10"/>
    <n v="13"/>
    <n v="30"/>
    <x v="0"/>
  </r>
  <r>
    <x v="1"/>
    <x v="6"/>
    <x v="1"/>
    <x v="11"/>
    <n v="58"/>
    <n v="207"/>
    <x v="0"/>
  </r>
  <r>
    <x v="1"/>
    <x v="6"/>
    <x v="1"/>
    <x v="12"/>
    <n v="24"/>
    <n v="50"/>
    <x v="0"/>
  </r>
  <r>
    <x v="1"/>
    <x v="6"/>
    <x v="1"/>
    <x v="13"/>
    <n v="2"/>
    <n v="9"/>
    <x v="0"/>
  </r>
  <r>
    <x v="1"/>
    <x v="6"/>
    <x v="1"/>
    <x v="14"/>
    <n v="62"/>
    <n v="167"/>
    <x v="0"/>
  </r>
  <r>
    <x v="1"/>
    <x v="6"/>
    <x v="1"/>
    <x v="15"/>
    <n v="477"/>
    <n v="943"/>
    <x v="0"/>
  </r>
  <r>
    <x v="1"/>
    <x v="6"/>
    <x v="1"/>
    <x v="16"/>
    <n v="44"/>
    <n v="123"/>
    <x v="0"/>
  </r>
  <r>
    <x v="1"/>
    <x v="6"/>
    <x v="1"/>
    <x v="17"/>
    <n v="18"/>
    <n v="30"/>
    <x v="0"/>
  </r>
  <r>
    <x v="1"/>
    <x v="6"/>
    <x v="1"/>
    <x v="18"/>
    <n v="74"/>
    <n v="210"/>
    <x v="0"/>
  </r>
  <r>
    <x v="1"/>
    <x v="6"/>
    <x v="1"/>
    <x v="31"/>
    <n v="9"/>
    <n v="23"/>
    <x v="0"/>
  </r>
  <r>
    <x v="1"/>
    <x v="6"/>
    <x v="1"/>
    <x v="50"/>
    <n v="1"/>
    <n v="1"/>
    <x v="0"/>
  </r>
  <r>
    <x v="1"/>
    <x v="6"/>
    <x v="1"/>
    <x v="19"/>
    <n v="6"/>
    <n v="15"/>
    <x v="0"/>
  </r>
  <r>
    <x v="1"/>
    <x v="7"/>
    <x v="0"/>
    <x v="20"/>
    <n v="120"/>
    <n v="437"/>
    <x v="0"/>
  </r>
  <r>
    <x v="1"/>
    <x v="7"/>
    <x v="0"/>
    <x v="21"/>
    <n v="18"/>
    <n v="110"/>
    <x v="0"/>
  </r>
  <r>
    <x v="1"/>
    <x v="7"/>
    <x v="0"/>
    <x v="25"/>
    <n v="26"/>
    <n v="158"/>
    <x v="0"/>
  </r>
  <r>
    <x v="1"/>
    <x v="7"/>
    <x v="0"/>
    <x v="26"/>
    <n v="75"/>
    <n v="253"/>
    <x v="0"/>
  </r>
  <r>
    <x v="1"/>
    <x v="7"/>
    <x v="0"/>
    <x v="27"/>
    <n v="3"/>
    <n v="7"/>
    <x v="0"/>
  </r>
  <r>
    <x v="1"/>
    <x v="7"/>
    <x v="0"/>
    <x v="28"/>
    <n v="0"/>
    <n v="1"/>
    <x v="0"/>
  </r>
  <r>
    <x v="1"/>
    <x v="7"/>
    <x v="0"/>
    <x v="52"/>
    <n v="1"/>
    <n v="10"/>
    <x v="0"/>
  </r>
  <r>
    <x v="1"/>
    <x v="7"/>
    <x v="0"/>
    <x v="22"/>
    <n v="15"/>
    <n v="57"/>
    <x v="0"/>
  </r>
  <r>
    <x v="1"/>
    <x v="7"/>
    <x v="0"/>
    <x v="23"/>
    <n v="116"/>
    <n v="551"/>
    <x v="0"/>
  </r>
  <r>
    <x v="1"/>
    <x v="7"/>
    <x v="0"/>
    <x v="33"/>
    <n v="5"/>
    <n v="25"/>
    <x v="0"/>
  </r>
  <r>
    <x v="1"/>
    <x v="7"/>
    <x v="0"/>
    <x v="0"/>
    <n v="8"/>
    <n v="64"/>
    <x v="0"/>
  </r>
  <r>
    <x v="1"/>
    <x v="7"/>
    <x v="0"/>
    <x v="63"/>
    <n v="1"/>
    <n v="7"/>
    <x v="0"/>
  </r>
  <r>
    <x v="1"/>
    <x v="7"/>
    <x v="0"/>
    <x v="35"/>
    <n v="2"/>
    <n v="2"/>
    <x v="0"/>
  </r>
  <r>
    <x v="1"/>
    <x v="7"/>
    <x v="0"/>
    <x v="36"/>
    <n v="1"/>
    <n v="3"/>
    <x v="0"/>
  </r>
  <r>
    <x v="1"/>
    <x v="7"/>
    <x v="0"/>
    <x v="37"/>
    <n v="2"/>
    <n v="2"/>
    <x v="0"/>
  </r>
  <r>
    <x v="1"/>
    <x v="7"/>
    <x v="0"/>
    <x v="40"/>
    <n v="4"/>
    <n v="8"/>
    <x v="0"/>
  </r>
  <r>
    <x v="1"/>
    <x v="7"/>
    <x v="0"/>
    <x v="24"/>
    <n v="1"/>
    <n v="5"/>
    <x v="0"/>
  </r>
  <r>
    <x v="1"/>
    <x v="7"/>
    <x v="0"/>
    <x v="29"/>
    <n v="3"/>
    <n v="6"/>
    <x v="0"/>
  </r>
  <r>
    <x v="1"/>
    <x v="7"/>
    <x v="0"/>
    <x v="66"/>
    <n v="16"/>
    <n v="32"/>
    <x v="0"/>
  </r>
  <r>
    <x v="1"/>
    <x v="7"/>
    <x v="0"/>
    <x v="1"/>
    <n v="29"/>
    <n v="76"/>
    <x v="0"/>
  </r>
  <r>
    <x v="1"/>
    <x v="7"/>
    <x v="0"/>
    <x v="43"/>
    <n v="3"/>
    <n v="20"/>
    <x v="0"/>
  </r>
  <r>
    <x v="1"/>
    <x v="7"/>
    <x v="0"/>
    <x v="30"/>
    <n v="1"/>
    <n v="1"/>
    <x v="0"/>
  </r>
  <r>
    <x v="1"/>
    <x v="7"/>
    <x v="0"/>
    <x v="56"/>
    <n v="5"/>
    <n v="7"/>
    <x v="0"/>
  </r>
  <r>
    <x v="1"/>
    <x v="7"/>
    <x v="0"/>
    <x v="44"/>
    <n v="4"/>
    <n v="6"/>
    <x v="0"/>
  </r>
  <r>
    <x v="1"/>
    <x v="7"/>
    <x v="0"/>
    <x v="62"/>
    <n v="3"/>
    <n v="3"/>
    <x v="0"/>
  </r>
  <r>
    <x v="1"/>
    <x v="7"/>
    <x v="0"/>
    <x v="57"/>
    <n v="2"/>
    <n v="7"/>
    <x v="0"/>
  </r>
  <r>
    <x v="1"/>
    <x v="7"/>
    <x v="0"/>
    <x v="48"/>
    <n v="18"/>
    <n v="39"/>
    <x v="0"/>
  </r>
  <r>
    <x v="1"/>
    <x v="7"/>
    <x v="0"/>
    <x v="49"/>
    <n v="1"/>
    <n v="6"/>
    <x v="0"/>
  </r>
  <r>
    <x v="1"/>
    <x v="7"/>
    <x v="1"/>
    <x v="2"/>
    <n v="71"/>
    <n v="264"/>
    <x v="0"/>
  </r>
  <r>
    <x v="1"/>
    <x v="7"/>
    <x v="1"/>
    <x v="64"/>
    <n v="5"/>
    <n v="23"/>
    <x v="0"/>
  </r>
  <r>
    <x v="1"/>
    <x v="7"/>
    <x v="1"/>
    <x v="3"/>
    <n v="145"/>
    <n v="463"/>
    <x v="0"/>
  </r>
  <r>
    <x v="1"/>
    <x v="7"/>
    <x v="1"/>
    <x v="4"/>
    <n v="213"/>
    <n v="741"/>
    <x v="0"/>
  </r>
  <r>
    <x v="1"/>
    <x v="7"/>
    <x v="1"/>
    <x v="5"/>
    <n v="49"/>
    <n v="187"/>
    <x v="0"/>
  </r>
  <r>
    <x v="1"/>
    <x v="7"/>
    <x v="1"/>
    <x v="6"/>
    <n v="7"/>
    <n v="29"/>
    <x v="0"/>
  </r>
  <r>
    <x v="1"/>
    <x v="7"/>
    <x v="1"/>
    <x v="7"/>
    <n v="35"/>
    <n v="153"/>
    <x v="0"/>
  </r>
  <r>
    <x v="1"/>
    <x v="7"/>
    <x v="1"/>
    <x v="8"/>
    <n v="208"/>
    <n v="713"/>
    <x v="0"/>
  </r>
  <r>
    <x v="1"/>
    <x v="7"/>
    <x v="1"/>
    <x v="9"/>
    <n v="5"/>
    <n v="36"/>
    <x v="0"/>
  </r>
  <r>
    <x v="1"/>
    <x v="7"/>
    <x v="1"/>
    <x v="10"/>
    <n v="25"/>
    <n v="76"/>
    <x v="0"/>
  </r>
  <r>
    <x v="1"/>
    <x v="7"/>
    <x v="1"/>
    <x v="11"/>
    <n v="73"/>
    <n v="209"/>
    <x v="0"/>
  </r>
  <r>
    <x v="1"/>
    <x v="7"/>
    <x v="1"/>
    <x v="12"/>
    <n v="14"/>
    <n v="30"/>
    <x v="0"/>
  </r>
  <r>
    <x v="1"/>
    <x v="7"/>
    <x v="1"/>
    <x v="13"/>
    <n v="7"/>
    <n v="54"/>
    <x v="0"/>
  </r>
  <r>
    <x v="1"/>
    <x v="7"/>
    <x v="1"/>
    <x v="14"/>
    <n v="210"/>
    <n v="565"/>
    <x v="0"/>
  </r>
  <r>
    <x v="1"/>
    <x v="7"/>
    <x v="1"/>
    <x v="16"/>
    <n v="14"/>
    <n v="37"/>
    <x v="0"/>
  </r>
  <r>
    <x v="1"/>
    <x v="7"/>
    <x v="1"/>
    <x v="17"/>
    <n v="24"/>
    <n v="80"/>
    <x v="0"/>
  </r>
  <r>
    <x v="1"/>
    <x v="7"/>
    <x v="1"/>
    <x v="18"/>
    <n v="63"/>
    <n v="265"/>
    <x v="0"/>
  </r>
  <r>
    <x v="1"/>
    <x v="7"/>
    <x v="1"/>
    <x v="31"/>
    <n v="34"/>
    <n v="201"/>
    <x v="0"/>
  </r>
  <r>
    <x v="1"/>
    <x v="7"/>
    <x v="1"/>
    <x v="50"/>
    <n v="2"/>
    <n v="5"/>
    <x v="0"/>
  </r>
  <r>
    <x v="1"/>
    <x v="7"/>
    <x v="1"/>
    <x v="19"/>
    <n v="4"/>
    <n v="12"/>
    <x v="0"/>
  </r>
  <r>
    <x v="1"/>
    <x v="8"/>
    <x v="0"/>
    <x v="20"/>
    <n v="157"/>
    <n v="589"/>
    <x v="0"/>
  </r>
  <r>
    <x v="1"/>
    <x v="8"/>
    <x v="0"/>
    <x v="21"/>
    <n v="132"/>
    <n v="810"/>
    <x v="0"/>
  </r>
  <r>
    <x v="1"/>
    <x v="8"/>
    <x v="0"/>
    <x v="25"/>
    <n v="147"/>
    <n v="566"/>
    <x v="0"/>
  </r>
  <r>
    <x v="1"/>
    <x v="8"/>
    <x v="0"/>
    <x v="26"/>
    <n v="67"/>
    <n v="243"/>
    <x v="0"/>
  </r>
  <r>
    <x v="1"/>
    <x v="8"/>
    <x v="0"/>
    <x v="27"/>
    <n v="7"/>
    <n v="21"/>
    <x v="0"/>
  </r>
  <r>
    <x v="1"/>
    <x v="8"/>
    <x v="0"/>
    <x v="52"/>
    <n v="1"/>
    <n v="11"/>
    <x v="0"/>
  </r>
  <r>
    <x v="1"/>
    <x v="8"/>
    <x v="0"/>
    <x v="22"/>
    <n v="1"/>
    <n v="3"/>
    <x v="0"/>
  </r>
  <r>
    <x v="1"/>
    <x v="8"/>
    <x v="0"/>
    <x v="23"/>
    <n v="122"/>
    <n v="453"/>
    <x v="0"/>
  </r>
  <r>
    <x v="1"/>
    <x v="8"/>
    <x v="0"/>
    <x v="33"/>
    <n v="37"/>
    <n v="111"/>
    <x v="0"/>
  </r>
  <r>
    <x v="1"/>
    <x v="8"/>
    <x v="0"/>
    <x v="68"/>
    <n v="2"/>
    <n v="4"/>
    <x v="0"/>
  </r>
  <r>
    <x v="1"/>
    <x v="8"/>
    <x v="0"/>
    <x v="0"/>
    <n v="18"/>
    <n v="80"/>
    <x v="0"/>
  </r>
  <r>
    <x v="1"/>
    <x v="8"/>
    <x v="0"/>
    <x v="34"/>
    <n v="18"/>
    <n v="36"/>
    <x v="0"/>
  </r>
  <r>
    <x v="1"/>
    <x v="8"/>
    <x v="0"/>
    <x v="36"/>
    <n v="28"/>
    <n v="28"/>
    <x v="0"/>
  </r>
  <r>
    <x v="1"/>
    <x v="8"/>
    <x v="0"/>
    <x v="40"/>
    <n v="4"/>
    <n v="16"/>
    <x v="0"/>
  </r>
  <r>
    <x v="1"/>
    <x v="8"/>
    <x v="0"/>
    <x v="41"/>
    <n v="2"/>
    <n v="2"/>
    <x v="0"/>
  </r>
  <r>
    <x v="1"/>
    <x v="8"/>
    <x v="0"/>
    <x v="24"/>
    <n v="1"/>
    <n v="3"/>
    <x v="0"/>
  </r>
  <r>
    <x v="1"/>
    <x v="8"/>
    <x v="0"/>
    <x v="1"/>
    <n v="16"/>
    <n v="19"/>
    <x v="0"/>
  </r>
  <r>
    <x v="1"/>
    <x v="8"/>
    <x v="0"/>
    <x v="30"/>
    <n v="3"/>
    <n v="6"/>
    <x v="0"/>
  </r>
  <r>
    <x v="1"/>
    <x v="8"/>
    <x v="0"/>
    <x v="47"/>
    <n v="1"/>
    <n v="1"/>
    <x v="0"/>
  </r>
  <r>
    <x v="1"/>
    <x v="8"/>
    <x v="0"/>
    <x v="48"/>
    <n v="2"/>
    <n v="3"/>
    <x v="0"/>
  </r>
  <r>
    <x v="1"/>
    <x v="8"/>
    <x v="1"/>
    <x v="2"/>
    <n v="71"/>
    <n v="235"/>
    <x v="0"/>
  </r>
  <r>
    <x v="1"/>
    <x v="8"/>
    <x v="1"/>
    <x v="3"/>
    <n v="117"/>
    <n v="240"/>
    <x v="0"/>
  </r>
  <r>
    <x v="1"/>
    <x v="8"/>
    <x v="1"/>
    <x v="4"/>
    <n v="22"/>
    <n v="58"/>
    <x v="0"/>
  </r>
  <r>
    <x v="1"/>
    <x v="8"/>
    <x v="1"/>
    <x v="5"/>
    <n v="28"/>
    <n v="81"/>
    <x v="0"/>
  </r>
  <r>
    <x v="1"/>
    <x v="8"/>
    <x v="1"/>
    <x v="6"/>
    <n v="5"/>
    <n v="8"/>
    <x v="0"/>
  </r>
  <r>
    <x v="1"/>
    <x v="8"/>
    <x v="1"/>
    <x v="7"/>
    <n v="13"/>
    <n v="50"/>
    <x v="0"/>
  </r>
  <r>
    <x v="1"/>
    <x v="8"/>
    <x v="1"/>
    <x v="8"/>
    <n v="48"/>
    <n v="261"/>
    <x v="0"/>
  </r>
  <r>
    <x v="1"/>
    <x v="8"/>
    <x v="1"/>
    <x v="9"/>
    <n v="42"/>
    <n v="84"/>
    <x v="0"/>
  </r>
  <r>
    <x v="1"/>
    <x v="8"/>
    <x v="1"/>
    <x v="10"/>
    <n v="13"/>
    <n v="24"/>
    <x v="0"/>
  </r>
  <r>
    <x v="1"/>
    <x v="8"/>
    <x v="1"/>
    <x v="11"/>
    <n v="118"/>
    <n v="335"/>
    <x v="0"/>
  </r>
  <r>
    <x v="1"/>
    <x v="8"/>
    <x v="1"/>
    <x v="12"/>
    <n v="8"/>
    <n v="10"/>
    <x v="0"/>
  </r>
  <r>
    <x v="1"/>
    <x v="8"/>
    <x v="1"/>
    <x v="13"/>
    <n v="6"/>
    <n v="6"/>
    <x v="0"/>
  </r>
  <r>
    <x v="1"/>
    <x v="8"/>
    <x v="1"/>
    <x v="14"/>
    <n v="14"/>
    <n v="80"/>
    <x v="0"/>
  </r>
  <r>
    <x v="1"/>
    <x v="8"/>
    <x v="1"/>
    <x v="16"/>
    <n v="4"/>
    <n v="9"/>
    <x v="0"/>
  </r>
  <r>
    <x v="1"/>
    <x v="8"/>
    <x v="1"/>
    <x v="17"/>
    <n v="18"/>
    <n v="23"/>
    <x v="0"/>
  </r>
  <r>
    <x v="1"/>
    <x v="8"/>
    <x v="1"/>
    <x v="18"/>
    <n v="25"/>
    <n v="35"/>
    <x v="0"/>
  </r>
  <r>
    <x v="1"/>
    <x v="8"/>
    <x v="1"/>
    <x v="31"/>
    <n v="1"/>
    <n v="2"/>
    <x v="0"/>
  </r>
  <r>
    <x v="1"/>
    <x v="8"/>
    <x v="1"/>
    <x v="19"/>
    <n v="3"/>
    <n v="14"/>
    <x v="0"/>
  </r>
  <r>
    <x v="1"/>
    <x v="9"/>
    <x v="0"/>
    <x v="20"/>
    <n v="56"/>
    <n v="139"/>
    <x v="0"/>
  </r>
  <r>
    <x v="1"/>
    <x v="9"/>
    <x v="0"/>
    <x v="21"/>
    <n v="81"/>
    <n v="415"/>
    <x v="0"/>
  </r>
  <r>
    <x v="1"/>
    <x v="9"/>
    <x v="0"/>
    <x v="25"/>
    <n v="85"/>
    <n v="430"/>
    <x v="0"/>
  </r>
  <r>
    <x v="1"/>
    <x v="9"/>
    <x v="0"/>
    <x v="26"/>
    <n v="31"/>
    <n v="118"/>
    <x v="0"/>
  </r>
  <r>
    <x v="1"/>
    <x v="9"/>
    <x v="0"/>
    <x v="22"/>
    <n v="2"/>
    <n v="2"/>
    <x v="0"/>
  </r>
  <r>
    <x v="1"/>
    <x v="9"/>
    <x v="0"/>
    <x v="23"/>
    <n v="79"/>
    <n v="200"/>
    <x v="0"/>
  </r>
  <r>
    <x v="1"/>
    <x v="9"/>
    <x v="0"/>
    <x v="53"/>
    <n v="1"/>
    <n v="2"/>
    <x v="0"/>
  </r>
  <r>
    <x v="1"/>
    <x v="9"/>
    <x v="0"/>
    <x v="32"/>
    <n v="3"/>
    <n v="5"/>
    <x v="0"/>
  </r>
  <r>
    <x v="1"/>
    <x v="9"/>
    <x v="0"/>
    <x v="33"/>
    <n v="35"/>
    <n v="105"/>
    <x v="0"/>
  </r>
  <r>
    <x v="1"/>
    <x v="9"/>
    <x v="0"/>
    <x v="0"/>
    <n v="4"/>
    <n v="14"/>
    <x v="0"/>
  </r>
  <r>
    <x v="1"/>
    <x v="9"/>
    <x v="0"/>
    <x v="37"/>
    <n v="1"/>
    <n v="1"/>
    <x v="0"/>
  </r>
  <r>
    <x v="1"/>
    <x v="9"/>
    <x v="0"/>
    <x v="71"/>
    <n v="1"/>
    <n v="3"/>
    <x v="0"/>
  </r>
  <r>
    <x v="1"/>
    <x v="9"/>
    <x v="0"/>
    <x v="43"/>
    <n v="1"/>
    <n v="3"/>
    <x v="0"/>
  </r>
  <r>
    <x v="1"/>
    <x v="9"/>
    <x v="1"/>
    <x v="2"/>
    <n v="7"/>
    <n v="16"/>
    <x v="0"/>
  </r>
  <r>
    <x v="1"/>
    <x v="9"/>
    <x v="1"/>
    <x v="3"/>
    <n v="35"/>
    <n v="89"/>
    <x v="0"/>
  </r>
  <r>
    <x v="1"/>
    <x v="9"/>
    <x v="1"/>
    <x v="4"/>
    <n v="51"/>
    <n v="107"/>
    <x v="0"/>
  </r>
  <r>
    <x v="1"/>
    <x v="9"/>
    <x v="1"/>
    <x v="5"/>
    <n v="66"/>
    <n v="126"/>
    <x v="0"/>
  </r>
  <r>
    <x v="1"/>
    <x v="9"/>
    <x v="1"/>
    <x v="6"/>
    <n v="2"/>
    <n v="6"/>
    <x v="0"/>
  </r>
  <r>
    <x v="1"/>
    <x v="9"/>
    <x v="1"/>
    <x v="7"/>
    <n v="11"/>
    <n v="28"/>
    <x v="0"/>
  </r>
  <r>
    <x v="1"/>
    <x v="9"/>
    <x v="1"/>
    <x v="8"/>
    <n v="3"/>
    <n v="21"/>
    <x v="0"/>
  </r>
  <r>
    <x v="1"/>
    <x v="9"/>
    <x v="1"/>
    <x v="9"/>
    <n v="2"/>
    <n v="4"/>
    <x v="0"/>
  </r>
  <r>
    <x v="1"/>
    <x v="9"/>
    <x v="1"/>
    <x v="10"/>
    <n v="8"/>
    <n v="13"/>
    <x v="0"/>
  </r>
  <r>
    <x v="1"/>
    <x v="9"/>
    <x v="1"/>
    <x v="11"/>
    <n v="63"/>
    <n v="183"/>
    <x v="0"/>
  </r>
  <r>
    <x v="1"/>
    <x v="9"/>
    <x v="1"/>
    <x v="12"/>
    <n v="49"/>
    <n v="143"/>
    <x v="0"/>
  </r>
  <r>
    <x v="1"/>
    <x v="9"/>
    <x v="1"/>
    <x v="14"/>
    <n v="25"/>
    <n v="59"/>
    <x v="0"/>
  </r>
  <r>
    <x v="1"/>
    <x v="9"/>
    <x v="1"/>
    <x v="16"/>
    <n v="3"/>
    <n v="7"/>
    <x v="0"/>
  </r>
  <r>
    <x v="1"/>
    <x v="9"/>
    <x v="1"/>
    <x v="17"/>
    <n v="5"/>
    <n v="11"/>
    <x v="0"/>
  </r>
  <r>
    <x v="1"/>
    <x v="9"/>
    <x v="1"/>
    <x v="18"/>
    <n v="8"/>
    <n v="29"/>
    <x v="0"/>
  </r>
  <r>
    <x v="1"/>
    <x v="9"/>
    <x v="1"/>
    <x v="19"/>
    <n v="2"/>
    <n v="4"/>
    <x v="0"/>
  </r>
  <r>
    <x v="1"/>
    <x v="10"/>
    <x v="0"/>
    <x v="21"/>
    <n v="2"/>
    <n v="6"/>
    <x v="0"/>
  </r>
  <r>
    <x v="1"/>
    <x v="10"/>
    <x v="0"/>
    <x v="23"/>
    <n v="21"/>
    <n v="63"/>
    <x v="0"/>
  </r>
  <r>
    <x v="1"/>
    <x v="10"/>
    <x v="0"/>
    <x v="63"/>
    <n v="1"/>
    <n v="2"/>
    <x v="0"/>
  </r>
  <r>
    <x v="1"/>
    <x v="10"/>
    <x v="0"/>
    <x v="37"/>
    <n v="0"/>
    <n v="0"/>
    <x v="0"/>
  </r>
  <r>
    <x v="1"/>
    <x v="10"/>
    <x v="0"/>
    <x v="40"/>
    <n v="1"/>
    <n v="1"/>
    <x v="0"/>
  </r>
  <r>
    <x v="1"/>
    <x v="10"/>
    <x v="0"/>
    <x v="62"/>
    <n v="2"/>
    <n v="2"/>
    <x v="0"/>
  </r>
  <r>
    <x v="1"/>
    <x v="10"/>
    <x v="1"/>
    <x v="2"/>
    <n v="4"/>
    <n v="7"/>
    <x v="0"/>
  </r>
  <r>
    <x v="1"/>
    <x v="10"/>
    <x v="1"/>
    <x v="3"/>
    <n v="20"/>
    <n v="36"/>
    <x v="0"/>
  </r>
  <r>
    <x v="1"/>
    <x v="10"/>
    <x v="1"/>
    <x v="4"/>
    <n v="3"/>
    <n v="38"/>
    <x v="0"/>
  </r>
  <r>
    <x v="1"/>
    <x v="10"/>
    <x v="1"/>
    <x v="5"/>
    <n v="5"/>
    <n v="40"/>
    <x v="0"/>
  </r>
  <r>
    <x v="1"/>
    <x v="10"/>
    <x v="1"/>
    <x v="6"/>
    <n v="6"/>
    <n v="6"/>
    <x v="0"/>
  </r>
  <r>
    <x v="1"/>
    <x v="10"/>
    <x v="1"/>
    <x v="7"/>
    <n v="10"/>
    <n v="29"/>
    <x v="0"/>
  </r>
  <r>
    <x v="1"/>
    <x v="10"/>
    <x v="1"/>
    <x v="8"/>
    <n v="4"/>
    <n v="5"/>
    <x v="0"/>
  </r>
  <r>
    <x v="1"/>
    <x v="10"/>
    <x v="1"/>
    <x v="10"/>
    <n v="7"/>
    <n v="11"/>
    <x v="0"/>
  </r>
  <r>
    <x v="1"/>
    <x v="10"/>
    <x v="1"/>
    <x v="11"/>
    <n v="81"/>
    <n v="109"/>
    <x v="0"/>
  </r>
  <r>
    <x v="1"/>
    <x v="10"/>
    <x v="1"/>
    <x v="12"/>
    <n v="6"/>
    <n v="10"/>
    <x v="0"/>
  </r>
  <r>
    <x v="1"/>
    <x v="10"/>
    <x v="1"/>
    <x v="13"/>
    <n v="1"/>
    <n v="1"/>
    <x v="0"/>
  </r>
  <r>
    <x v="1"/>
    <x v="10"/>
    <x v="1"/>
    <x v="14"/>
    <n v="76"/>
    <n v="95"/>
    <x v="0"/>
  </r>
  <r>
    <x v="1"/>
    <x v="10"/>
    <x v="1"/>
    <x v="15"/>
    <n v="88"/>
    <n v="239"/>
    <x v="0"/>
  </r>
  <r>
    <x v="1"/>
    <x v="10"/>
    <x v="1"/>
    <x v="17"/>
    <n v="21"/>
    <n v="42"/>
    <x v="0"/>
  </r>
  <r>
    <x v="1"/>
    <x v="10"/>
    <x v="1"/>
    <x v="18"/>
    <n v="27"/>
    <n v="27"/>
    <x v="0"/>
  </r>
  <r>
    <x v="1"/>
    <x v="11"/>
    <x v="0"/>
    <x v="28"/>
    <n v="1"/>
    <n v="1"/>
    <x v="0"/>
  </r>
  <r>
    <x v="1"/>
    <x v="11"/>
    <x v="0"/>
    <x v="33"/>
    <n v="2"/>
    <n v="2"/>
    <x v="0"/>
  </r>
  <r>
    <x v="1"/>
    <x v="11"/>
    <x v="0"/>
    <x v="0"/>
    <n v="1"/>
    <n v="1"/>
    <x v="0"/>
  </r>
  <r>
    <x v="1"/>
    <x v="11"/>
    <x v="0"/>
    <x v="40"/>
    <n v="0"/>
    <n v="1"/>
    <x v="0"/>
  </r>
  <r>
    <x v="1"/>
    <x v="11"/>
    <x v="0"/>
    <x v="70"/>
    <n v="2"/>
    <n v="2"/>
    <x v="0"/>
  </r>
  <r>
    <x v="1"/>
    <x v="11"/>
    <x v="0"/>
    <x v="58"/>
    <n v="1"/>
    <n v="1"/>
    <x v="0"/>
  </r>
  <r>
    <x v="1"/>
    <x v="11"/>
    <x v="1"/>
    <x v="2"/>
    <n v="12"/>
    <n v="27"/>
    <x v="0"/>
  </r>
  <r>
    <x v="1"/>
    <x v="11"/>
    <x v="1"/>
    <x v="3"/>
    <n v="74"/>
    <n v="152"/>
    <x v="0"/>
  </r>
  <r>
    <x v="1"/>
    <x v="11"/>
    <x v="1"/>
    <x v="4"/>
    <n v="10"/>
    <n v="25"/>
    <x v="0"/>
  </r>
  <r>
    <x v="1"/>
    <x v="11"/>
    <x v="1"/>
    <x v="5"/>
    <n v="13"/>
    <n v="35"/>
    <x v="0"/>
  </r>
  <r>
    <x v="1"/>
    <x v="11"/>
    <x v="1"/>
    <x v="6"/>
    <n v="44"/>
    <n v="136"/>
    <x v="0"/>
  </r>
  <r>
    <x v="1"/>
    <x v="11"/>
    <x v="1"/>
    <x v="7"/>
    <n v="9"/>
    <n v="25"/>
    <x v="0"/>
  </r>
  <r>
    <x v="1"/>
    <x v="11"/>
    <x v="1"/>
    <x v="8"/>
    <n v="84"/>
    <n v="268"/>
    <x v="0"/>
  </r>
  <r>
    <x v="1"/>
    <x v="11"/>
    <x v="1"/>
    <x v="10"/>
    <n v="4"/>
    <n v="9"/>
    <x v="0"/>
  </r>
  <r>
    <x v="1"/>
    <x v="11"/>
    <x v="1"/>
    <x v="11"/>
    <n v="9"/>
    <n v="19"/>
    <x v="0"/>
  </r>
  <r>
    <x v="1"/>
    <x v="11"/>
    <x v="1"/>
    <x v="12"/>
    <n v="3"/>
    <n v="3"/>
    <x v="0"/>
  </r>
  <r>
    <x v="1"/>
    <x v="11"/>
    <x v="1"/>
    <x v="13"/>
    <n v="0"/>
    <n v="1"/>
    <x v="0"/>
  </r>
  <r>
    <x v="1"/>
    <x v="11"/>
    <x v="1"/>
    <x v="14"/>
    <n v="105"/>
    <n v="123"/>
    <x v="0"/>
  </r>
  <r>
    <x v="1"/>
    <x v="11"/>
    <x v="1"/>
    <x v="15"/>
    <n v="190"/>
    <n v="307"/>
    <x v="0"/>
  </r>
  <r>
    <x v="1"/>
    <x v="11"/>
    <x v="1"/>
    <x v="16"/>
    <n v="3"/>
    <n v="5"/>
    <x v="0"/>
  </r>
  <r>
    <x v="1"/>
    <x v="11"/>
    <x v="1"/>
    <x v="17"/>
    <n v="4"/>
    <n v="8"/>
    <x v="0"/>
  </r>
  <r>
    <x v="1"/>
    <x v="11"/>
    <x v="1"/>
    <x v="18"/>
    <n v="6"/>
    <n v="34"/>
    <x v="0"/>
  </r>
  <r>
    <x v="1"/>
    <x v="11"/>
    <x v="1"/>
    <x v="19"/>
    <n v="1"/>
    <n v="1"/>
    <x v="0"/>
  </r>
  <r>
    <x v="1"/>
    <x v="0"/>
    <x v="0"/>
    <x v="0"/>
    <n v="0"/>
    <n v="0"/>
    <x v="1"/>
  </r>
  <r>
    <x v="1"/>
    <x v="0"/>
    <x v="0"/>
    <x v="65"/>
    <n v="0"/>
    <n v="4"/>
    <x v="1"/>
  </r>
  <r>
    <x v="1"/>
    <x v="0"/>
    <x v="0"/>
    <x v="44"/>
    <n v="1"/>
    <n v="3"/>
    <x v="1"/>
  </r>
  <r>
    <x v="1"/>
    <x v="0"/>
    <x v="1"/>
    <x v="2"/>
    <n v="3"/>
    <n v="3"/>
    <x v="1"/>
  </r>
  <r>
    <x v="1"/>
    <x v="0"/>
    <x v="1"/>
    <x v="3"/>
    <n v="3"/>
    <n v="15"/>
    <x v="1"/>
  </r>
  <r>
    <x v="1"/>
    <x v="0"/>
    <x v="1"/>
    <x v="4"/>
    <n v="0"/>
    <n v="2"/>
    <x v="1"/>
  </r>
  <r>
    <x v="1"/>
    <x v="0"/>
    <x v="1"/>
    <x v="6"/>
    <n v="0"/>
    <n v="3"/>
    <x v="1"/>
  </r>
  <r>
    <x v="1"/>
    <x v="0"/>
    <x v="1"/>
    <x v="7"/>
    <n v="4"/>
    <n v="11"/>
    <x v="1"/>
  </r>
  <r>
    <x v="1"/>
    <x v="0"/>
    <x v="1"/>
    <x v="11"/>
    <n v="2"/>
    <n v="2"/>
    <x v="1"/>
  </r>
  <r>
    <x v="1"/>
    <x v="0"/>
    <x v="1"/>
    <x v="14"/>
    <n v="1"/>
    <n v="1"/>
    <x v="1"/>
  </r>
  <r>
    <x v="1"/>
    <x v="0"/>
    <x v="1"/>
    <x v="15"/>
    <n v="17"/>
    <n v="40"/>
    <x v="1"/>
  </r>
  <r>
    <x v="1"/>
    <x v="0"/>
    <x v="1"/>
    <x v="16"/>
    <n v="1"/>
    <n v="1"/>
    <x v="1"/>
  </r>
  <r>
    <x v="1"/>
    <x v="0"/>
    <x v="1"/>
    <x v="31"/>
    <n v="2"/>
    <n v="6"/>
    <x v="1"/>
  </r>
  <r>
    <x v="1"/>
    <x v="1"/>
    <x v="0"/>
    <x v="21"/>
    <n v="5"/>
    <n v="5"/>
    <x v="1"/>
  </r>
  <r>
    <x v="1"/>
    <x v="1"/>
    <x v="0"/>
    <x v="38"/>
    <n v="2"/>
    <n v="2"/>
    <x v="1"/>
  </r>
  <r>
    <x v="1"/>
    <x v="1"/>
    <x v="1"/>
    <x v="14"/>
    <n v="1"/>
    <n v="2"/>
    <x v="1"/>
  </r>
  <r>
    <x v="1"/>
    <x v="1"/>
    <x v="1"/>
    <x v="15"/>
    <n v="4"/>
    <n v="4"/>
    <x v="1"/>
  </r>
  <r>
    <x v="1"/>
    <x v="2"/>
    <x v="0"/>
    <x v="20"/>
    <n v="6"/>
    <n v="18"/>
    <x v="1"/>
  </r>
  <r>
    <x v="1"/>
    <x v="2"/>
    <x v="0"/>
    <x v="21"/>
    <n v="2"/>
    <n v="19"/>
    <x v="1"/>
  </r>
  <r>
    <x v="1"/>
    <x v="2"/>
    <x v="0"/>
    <x v="32"/>
    <n v="2"/>
    <n v="2"/>
    <x v="1"/>
  </r>
  <r>
    <x v="1"/>
    <x v="2"/>
    <x v="0"/>
    <x v="43"/>
    <n v="1"/>
    <n v="1"/>
    <x v="1"/>
  </r>
  <r>
    <x v="1"/>
    <x v="2"/>
    <x v="1"/>
    <x v="3"/>
    <n v="4"/>
    <n v="12"/>
    <x v="1"/>
  </r>
  <r>
    <x v="1"/>
    <x v="2"/>
    <x v="1"/>
    <x v="4"/>
    <n v="5"/>
    <n v="5"/>
    <x v="1"/>
  </r>
  <r>
    <x v="1"/>
    <x v="2"/>
    <x v="1"/>
    <x v="10"/>
    <n v="4"/>
    <n v="12"/>
    <x v="1"/>
  </r>
  <r>
    <x v="1"/>
    <x v="2"/>
    <x v="1"/>
    <x v="11"/>
    <n v="8"/>
    <n v="14"/>
    <x v="1"/>
  </r>
  <r>
    <x v="1"/>
    <x v="2"/>
    <x v="1"/>
    <x v="13"/>
    <n v="2"/>
    <n v="0"/>
    <x v="1"/>
  </r>
  <r>
    <x v="1"/>
    <x v="2"/>
    <x v="1"/>
    <x v="14"/>
    <n v="4"/>
    <n v="8"/>
    <x v="1"/>
  </r>
  <r>
    <x v="1"/>
    <x v="2"/>
    <x v="1"/>
    <x v="15"/>
    <n v="17"/>
    <n v="17"/>
    <x v="1"/>
  </r>
  <r>
    <x v="1"/>
    <x v="2"/>
    <x v="1"/>
    <x v="17"/>
    <n v="7"/>
    <n v="7"/>
    <x v="1"/>
  </r>
  <r>
    <x v="1"/>
    <x v="2"/>
    <x v="1"/>
    <x v="18"/>
    <n v="3"/>
    <n v="6"/>
    <x v="1"/>
  </r>
  <r>
    <x v="1"/>
    <x v="3"/>
    <x v="0"/>
    <x v="20"/>
    <n v="23"/>
    <n v="86"/>
    <x v="1"/>
  </r>
  <r>
    <x v="1"/>
    <x v="3"/>
    <x v="0"/>
    <x v="21"/>
    <n v="8"/>
    <n v="29"/>
    <x v="1"/>
  </r>
  <r>
    <x v="1"/>
    <x v="3"/>
    <x v="0"/>
    <x v="25"/>
    <n v="9"/>
    <n v="26"/>
    <x v="1"/>
  </r>
  <r>
    <x v="1"/>
    <x v="3"/>
    <x v="0"/>
    <x v="26"/>
    <n v="5"/>
    <n v="26"/>
    <x v="1"/>
  </r>
  <r>
    <x v="1"/>
    <x v="3"/>
    <x v="0"/>
    <x v="27"/>
    <n v="3"/>
    <n v="3"/>
    <x v="1"/>
  </r>
  <r>
    <x v="1"/>
    <x v="3"/>
    <x v="0"/>
    <x v="22"/>
    <n v="8"/>
    <n v="10"/>
    <x v="1"/>
  </r>
  <r>
    <x v="1"/>
    <x v="3"/>
    <x v="0"/>
    <x v="23"/>
    <n v="9"/>
    <n v="32"/>
    <x v="1"/>
  </r>
  <r>
    <x v="1"/>
    <x v="3"/>
    <x v="0"/>
    <x v="0"/>
    <n v="4"/>
    <n v="10"/>
    <x v="1"/>
  </r>
  <r>
    <x v="1"/>
    <x v="3"/>
    <x v="0"/>
    <x v="34"/>
    <n v="1"/>
    <n v="1"/>
    <x v="1"/>
  </r>
  <r>
    <x v="1"/>
    <x v="3"/>
    <x v="0"/>
    <x v="35"/>
    <n v="3"/>
    <n v="12"/>
    <x v="1"/>
  </r>
  <r>
    <x v="1"/>
    <x v="3"/>
    <x v="0"/>
    <x v="40"/>
    <n v="1"/>
    <n v="1"/>
    <x v="1"/>
  </r>
  <r>
    <x v="1"/>
    <x v="3"/>
    <x v="0"/>
    <x v="24"/>
    <n v="2"/>
    <n v="4"/>
    <x v="1"/>
  </r>
  <r>
    <x v="1"/>
    <x v="3"/>
    <x v="1"/>
    <x v="2"/>
    <n v="9"/>
    <n v="14"/>
    <x v="1"/>
  </r>
  <r>
    <x v="1"/>
    <x v="3"/>
    <x v="1"/>
    <x v="3"/>
    <n v="7"/>
    <n v="8"/>
    <x v="1"/>
  </r>
  <r>
    <x v="1"/>
    <x v="3"/>
    <x v="1"/>
    <x v="4"/>
    <n v="7"/>
    <n v="15"/>
    <x v="1"/>
  </r>
  <r>
    <x v="1"/>
    <x v="3"/>
    <x v="1"/>
    <x v="5"/>
    <n v="1"/>
    <n v="1"/>
    <x v="1"/>
  </r>
  <r>
    <x v="1"/>
    <x v="3"/>
    <x v="1"/>
    <x v="6"/>
    <n v="11"/>
    <n v="12"/>
    <x v="1"/>
  </r>
  <r>
    <x v="1"/>
    <x v="3"/>
    <x v="1"/>
    <x v="7"/>
    <n v="14"/>
    <n v="26"/>
    <x v="1"/>
  </r>
  <r>
    <x v="1"/>
    <x v="3"/>
    <x v="1"/>
    <x v="8"/>
    <n v="21"/>
    <n v="35"/>
    <x v="1"/>
  </r>
  <r>
    <x v="1"/>
    <x v="3"/>
    <x v="1"/>
    <x v="9"/>
    <n v="3"/>
    <n v="11"/>
    <x v="1"/>
  </r>
  <r>
    <x v="1"/>
    <x v="3"/>
    <x v="1"/>
    <x v="10"/>
    <n v="4"/>
    <n v="10"/>
    <x v="1"/>
  </r>
  <r>
    <x v="1"/>
    <x v="3"/>
    <x v="1"/>
    <x v="11"/>
    <n v="14"/>
    <n v="41"/>
    <x v="1"/>
  </r>
  <r>
    <x v="1"/>
    <x v="3"/>
    <x v="1"/>
    <x v="12"/>
    <n v="12"/>
    <n v="27"/>
    <x v="1"/>
  </r>
  <r>
    <x v="1"/>
    <x v="3"/>
    <x v="1"/>
    <x v="14"/>
    <n v="16"/>
    <n v="34"/>
    <x v="1"/>
  </r>
  <r>
    <x v="1"/>
    <x v="3"/>
    <x v="1"/>
    <x v="15"/>
    <n v="49"/>
    <n v="68"/>
    <x v="1"/>
  </r>
  <r>
    <x v="1"/>
    <x v="3"/>
    <x v="1"/>
    <x v="16"/>
    <n v="1"/>
    <n v="1"/>
    <x v="1"/>
  </r>
  <r>
    <x v="1"/>
    <x v="3"/>
    <x v="1"/>
    <x v="17"/>
    <n v="24"/>
    <n v="45"/>
    <x v="1"/>
  </r>
  <r>
    <x v="1"/>
    <x v="3"/>
    <x v="1"/>
    <x v="18"/>
    <n v="4"/>
    <n v="14"/>
    <x v="1"/>
  </r>
  <r>
    <x v="1"/>
    <x v="3"/>
    <x v="1"/>
    <x v="31"/>
    <n v="2"/>
    <n v="2"/>
    <x v="1"/>
  </r>
  <r>
    <x v="1"/>
    <x v="4"/>
    <x v="0"/>
    <x v="20"/>
    <n v="42"/>
    <n v="88"/>
    <x v="1"/>
  </r>
  <r>
    <x v="1"/>
    <x v="4"/>
    <x v="0"/>
    <x v="21"/>
    <n v="38"/>
    <n v="110"/>
    <x v="1"/>
  </r>
  <r>
    <x v="1"/>
    <x v="4"/>
    <x v="0"/>
    <x v="25"/>
    <n v="28"/>
    <n v="96"/>
    <x v="1"/>
  </r>
  <r>
    <x v="1"/>
    <x v="4"/>
    <x v="0"/>
    <x v="26"/>
    <n v="19"/>
    <n v="76"/>
    <x v="1"/>
  </r>
  <r>
    <x v="1"/>
    <x v="4"/>
    <x v="0"/>
    <x v="27"/>
    <n v="2"/>
    <n v="3"/>
    <x v="1"/>
  </r>
  <r>
    <x v="1"/>
    <x v="4"/>
    <x v="0"/>
    <x v="23"/>
    <n v="23"/>
    <n v="77"/>
    <x v="1"/>
  </r>
  <r>
    <x v="1"/>
    <x v="4"/>
    <x v="0"/>
    <x v="0"/>
    <n v="5"/>
    <n v="8"/>
    <x v="1"/>
  </r>
  <r>
    <x v="1"/>
    <x v="4"/>
    <x v="0"/>
    <x v="34"/>
    <n v="1"/>
    <n v="1"/>
    <x v="1"/>
  </r>
  <r>
    <x v="1"/>
    <x v="4"/>
    <x v="0"/>
    <x v="61"/>
    <n v="6"/>
    <n v="12"/>
    <x v="1"/>
  </r>
  <r>
    <x v="1"/>
    <x v="4"/>
    <x v="0"/>
    <x v="36"/>
    <n v="12"/>
    <n v="47"/>
    <x v="1"/>
  </r>
  <r>
    <x v="1"/>
    <x v="4"/>
    <x v="0"/>
    <x v="59"/>
    <n v="2"/>
    <n v="6"/>
    <x v="1"/>
  </r>
  <r>
    <x v="1"/>
    <x v="4"/>
    <x v="0"/>
    <x v="38"/>
    <n v="3"/>
    <n v="3"/>
    <x v="1"/>
  </r>
  <r>
    <x v="1"/>
    <x v="4"/>
    <x v="0"/>
    <x v="41"/>
    <n v="1"/>
    <n v="5"/>
    <x v="1"/>
  </r>
  <r>
    <x v="1"/>
    <x v="4"/>
    <x v="0"/>
    <x v="1"/>
    <n v="17"/>
    <n v="36"/>
    <x v="1"/>
  </r>
  <r>
    <x v="1"/>
    <x v="4"/>
    <x v="0"/>
    <x v="44"/>
    <n v="2"/>
    <n v="4"/>
    <x v="1"/>
  </r>
  <r>
    <x v="1"/>
    <x v="4"/>
    <x v="0"/>
    <x v="60"/>
    <n v="3"/>
    <n v="7"/>
    <x v="1"/>
  </r>
  <r>
    <x v="1"/>
    <x v="4"/>
    <x v="0"/>
    <x v="46"/>
    <n v="3"/>
    <n v="3"/>
    <x v="1"/>
  </r>
  <r>
    <x v="1"/>
    <x v="4"/>
    <x v="1"/>
    <x v="2"/>
    <n v="4"/>
    <n v="17"/>
    <x v="1"/>
  </r>
  <r>
    <x v="1"/>
    <x v="4"/>
    <x v="1"/>
    <x v="3"/>
    <n v="15"/>
    <n v="33"/>
    <x v="1"/>
  </r>
  <r>
    <x v="1"/>
    <x v="4"/>
    <x v="1"/>
    <x v="4"/>
    <n v="5"/>
    <n v="7"/>
    <x v="1"/>
  </r>
  <r>
    <x v="1"/>
    <x v="4"/>
    <x v="1"/>
    <x v="5"/>
    <n v="1"/>
    <n v="3"/>
    <x v="1"/>
  </r>
  <r>
    <x v="1"/>
    <x v="4"/>
    <x v="1"/>
    <x v="6"/>
    <n v="6"/>
    <n v="16"/>
    <x v="1"/>
  </r>
  <r>
    <x v="1"/>
    <x v="4"/>
    <x v="1"/>
    <x v="7"/>
    <n v="6"/>
    <n v="12"/>
    <x v="1"/>
  </r>
  <r>
    <x v="1"/>
    <x v="4"/>
    <x v="1"/>
    <x v="8"/>
    <n v="3"/>
    <n v="5"/>
    <x v="1"/>
  </r>
  <r>
    <x v="1"/>
    <x v="4"/>
    <x v="1"/>
    <x v="10"/>
    <n v="7"/>
    <n v="10"/>
    <x v="1"/>
  </r>
  <r>
    <x v="1"/>
    <x v="4"/>
    <x v="1"/>
    <x v="11"/>
    <n v="16"/>
    <n v="22"/>
    <x v="1"/>
  </r>
  <r>
    <x v="1"/>
    <x v="4"/>
    <x v="1"/>
    <x v="12"/>
    <n v="4"/>
    <n v="8"/>
    <x v="1"/>
  </r>
  <r>
    <x v="1"/>
    <x v="4"/>
    <x v="1"/>
    <x v="14"/>
    <n v="17"/>
    <n v="26"/>
    <x v="1"/>
  </r>
  <r>
    <x v="1"/>
    <x v="4"/>
    <x v="1"/>
    <x v="15"/>
    <n v="31"/>
    <n v="42"/>
    <x v="1"/>
  </r>
  <r>
    <x v="1"/>
    <x v="4"/>
    <x v="1"/>
    <x v="16"/>
    <n v="2"/>
    <n v="2"/>
    <x v="1"/>
  </r>
  <r>
    <x v="1"/>
    <x v="4"/>
    <x v="1"/>
    <x v="17"/>
    <n v="1"/>
    <n v="1"/>
    <x v="1"/>
  </r>
  <r>
    <x v="1"/>
    <x v="4"/>
    <x v="1"/>
    <x v="18"/>
    <n v="2"/>
    <n v="4"/>
    <x v="1"/>
  </r>
  <r>
    <x v="1"/>
    <x v="5"/>
    <x v="0"/>
    <x v="20"/>
    <n v="15"/>
    <n v="54"/>
    <x v="1"/>
  </r>
  <r>
    <x v="1"/>
    <x v="5"/>
    <x v="0"/>
    <x v="21"/>
    <n v="33"/>
    <n v="147"/>
    <x v="1"/>
  </r>
  <r>
    <x v="1"/>
    <x v="5"/>
    <x v="0"/>
    <x v="25"/>
    <n v="18"/>
    <n v="110"/>
    <x v="1"/>
  </r>
  <r>
    <x v="1"/>
    <x v="5"/>
    <x v="0"/>
    <x v="26"/>
    <n v="30"/>
    <n v="162"/>
    <x v="1"/>
  </r>
  <r>
    <x v="1"/>
    <x v="5"/>
    <x v="0"/>
    <x v="27"/>
    <n v="1"/>
    <n v="2"/>
    <x v="1"/>
  </r>
  <r>
    <x v="1"/>
    <x v="5"/>
    <x v="0"/>
    <x v="22"/>
    <n v="7"/>
    <n v="21"/>
    <x v="1"/>
  </r>
  <r>
    <x v="1"/>
    <x v="5"/>
    <x v="0"/>
    <x v="23"/>
    <n v="11"/>
    <n v="36"/>
    <x v="1"/>
  </r>
  <r>
    <x v="1"/>
    <x v="5"/>
    <x v="0"/>
    <x v="0"/>
    <n v="28"/>
    <n v="88"/>
    <x v="1"/>
  </r>
  <r>
    <x v="1"/>
    <x v="5"/>
    <x v="0"/>
    <x v="34"/>
    <n v="2"/>
    <n v="4"/>
    <x v="1"/>
  </r>
  <r>
    <x v="1"/>
    <x v="5"/>
    <x v="0"/>
    <x v="35"/>
    <n v="4"/>
    <n v="4"/>
    <x v="1"/>
  </r>
  <r>
    <x v="1"/>
    <x v="5"/>
    <x v="0"/>
    <x v="36"/>
    <n v="16"/>
    <n v="48"/>
    <x v="1"/>
  </r>
  <r>
    <x v="1"/>
    <x v="5"/>
    <x v="0"/>
    <x v="59"/>
    <n v="0"/>
    <n v="6"/>
    <x v="1"/>
  </r>
  <r>
    <x v="1"/>
    <x v="5"/>
    <x v="0"/>
    <x v="38"/>
    <n v="2"/>
    <n v="12"/>
    <x v="1"/>
  </r>
  <r>
    <x v="1"/>
    <x v="5"/>
    <x v="0"/>
    <x v="39"/>
    <n v="4"/>
    <n v="16"/>
    <x v="1"/>
  </r>
  <r>
    <x v="1"/>
    <x v="5"/>
    <x v="0"/>
    <x v="41"/>
    <n v="2"/>
    <n v="2"/>
    <x v="1"/>
  </r>
  <r>
    <x v="1"/>
    <x v="5"/>
    <x v="0"/>
    <x v="42"/>
    <n v="4"/>
    <n v="16"/>
    <x v="1"/>
  </r>
  <r>
    <x v="1"/>
    <x v="5"/>
    <x v="0"/>
    <x v="1"/>
    <n v="6"/>
    <n v="9"/>
    <x v="1"/>
  </r>
  <r>
    <x v="1"/>
    <x v="5"/>
    <x v="0"/>
    <x v="30"/>
    <n v="2"/>
    <n v="4"/>
    <x v="1"/>
  </r>
  <r>
    <x v="1"/>
    <x v="5"/>
    <x v="0"/>
    <x v="56"/>
    <n v="3"/>
    <n v="3"/>
    <x v="1"/>
  </r>
  <r>
    <x v="1"/>
    <x v="5"/>
    <x v="0"/>
    <x v="44"/>
    <n v="2"/>
    <n v="16"/>
    <x v="1"/>
  </r>
  <r>
    <x v="1"/>
    <x v="5"/>
    <x v="0"/>
    <x v="46"/>
    <n v="1"/>
    <n v="1"/>
    <x v="1"/>
  </r>
  <r>
    <x v="1"/>
    <x v="5"/>
    <x v="0"/>
    <x v="48"/>
    <n v="9"/>
    <n v="36"/>
    <x v="1"/>
  </r>
  <r>
    <x v="1"/>
    <x v="5"/>
    <x v="0"/>
    <x v="49"/>
    <n v="1"/>
    <n v="1"/>
    <x v="1"/>
  </r>
  <r>
    <x v="1"/>
    <x v="5"/>
    <x v="1"/>
    <x v="2"/>
    <n v="17"/>
    <n v="70"/>
    <x v="1"/>
  </r>
  <r>
    <x v="1"/>
    <x v="5"/>
    <x v="1"/>
    <x v="3"/>
    <n v="61"/>
    <n v="202"/>
    <x v="1"/>
  </r>
  <r>
    <x v="1"/>
    <x v="5"/>
    <x v="1"/>
    <x v="4"/>
    <n v="18"/>
    <n v="81"/>
    <x v="1"/>
  </r>
  <r>
    <x v="1"/>
    <x v="5"/>
    <x v="1"/>
    <x v="5"/>
    <n v="5"/>
    <n v="12"/>
    <x v="1"/>
  </r>
  <r>
    <x v="1"/>
    <x v="5"/>
    <x v="1"/>
    <x v="6"/>
    <n v="5"/>
    <n v="13"/>
    <x v="1"/>
  </r>
  <r>
    <x v="1"/>
    <x v="5"/>
    <x v="1"/>
    <x v="7"/>
    <n v="12"/>
    <n v="23"/>
    <x v="1"/>
  </r>
  <r>
    <x v="1"/>
    <x v="5"/>
    <x v="1"/>
    <x v="8"/>
    <n v="9"/>
    <n v="35"/>
    <x v="1"/>
  </r>
  <r>
    <x v="1"/>
    <x v="5"/>
    <x v="1"/>
    <x v="10"/>
    <n v="10"/>
    <n v="24"/>
    <x v="1"/>
  </r>
  <r>
    <x v="1"/>
    <x v="5"/>
    <x v="1"/>
    <x v="11"/>
    <n v="24"/>
    <n v="66"/>
    <x v="1"/>
  </r>
  <r>
    <x v="1"/>
    <x v="5"/>
    <x v="1"/>
    <x v="12"/>
    <n v="5"/>
    <n v="20"/>
    <x v="1"/>
  </r>
  <r>
    <x v="1"/>
    <x v="5"/>
    <x v="1"/>
    <x v="13"/>
    <n v="21"/>
    <n v="31"/>
    <x v="1"/>
  </r>
  <r>
    <x v="1"/>
    <x v="5"/>
    <x v="1"/>
    <x v="14"/>
    <n v="24"/>
    <n v="42"/>
    <x v="1"/>
  </r>
  <r>
    <x v="1"/>
    <x v="5"/>
    <x v="1"/>
    <x v="15"/>
    <n v="89"/>
    <n v="133"/>
    <x v="1"/>
  </r>
  <r>
    <x v="1"/>
    <x v="5"/>
    <x v="1"/>
    <x v="16"/>
    <n v="1"/>
    <n v="1"/>
    <x v="1"/>
  </r>
  <r>
    <x v="1"/>
    <x v="5"/>
    <x v="1"/>
    <x v="17"/>
    <n v="15"/>
    <n v="18"/>
    <x v="1"/>
  </r>
  <r>
    <x v="1"/>
    <x v="5"/>
    <x v="1"/>
    <x v="18"/>
    <n v="1"/>
    <n v="1"/>
    <x v="1"/>
  </r>
  <r>
    <x v="1"/>
    <x v="6"/>
    <x v="0"/>
    <x v="20"/>
    <n v="63"/>
    <n v="273"/>
    <x v="1"/>
  </r>
  <r>
    <x v="1"/>
    <x v="6"/>
    <x v="0"/>
    <x v="21"/>
    <n v="34"/>
    <n v="155"/>
    <x v="1"/>
  </r>
  <r>
    <x v="1"/>
    <x v="6"/>
    <x v="0"/>
    <x v="25"/>
    <n v="22"/>
    <n v="122"/>
    <x v="1"/>
  </r>
  <r>
    <x v="1"/>
    <x v="6"/>
    <x v="0"/>
    <x v="26"/>
    <n v="60"/>
    <n v="333"/>
    <x v="1"/>
  </r>
  <r>
    <x v="1"/>
    <x v="6"/>
    <x v="0"/>
    <x v="27"/>
    <n v="4"/>
    <n v="16"/>
    <x v="1"/>
  </r>
  <r>
    <x v="1"/>
    <x v="6"/>
    <x v="0"/>
    <x v="51"/>
    <n v="2"/>
    <n v="4"/>
    <x v="1"/>
  </r>
  <r>
    <x v="1"/>
    <x v="6"/>
    <x v="0"/>
    <x v="22"/>
    <n v="18"/>
    <n v="70"/>
    <x v="1"/>
  </r>
  <r>
    <x v="1"/>
    <x v="6"/>
    <x v="0"/>
    <x v="23"/>
    <n v="17"/>
    <n v="75"/>
    <x v="1"/>
  </r>
  <r>
    <x v="1"/>
    <x v="6"/>
    <x v="0"/>
    <x v="32"/>
    <n v="3"/>
    <n v="9"/>
    <x v="1"/>
  </r>
  <r>
    <x v="1"/>
    <x v="6"/>
    <x v="0"/>
    <x v="33"/>
    <n v="4"/>
    <n v="40"/>
    <x v="1"/>
  </r>
  <r>
    <x v="1"/>
    <x v="6"/>
    <x v="0"/>
    <x v="0"/>
    <n v="19"/>
    <n v="60"/>
    <x v="1"/>
  </r>
  <r>
    <x v="1"/>
    <x v="6"/>
    <x v="0"/>
    <x v="34"/>
    <n v="1"/>
    <n v="3"/>
    <x v="1"/>
  </r>
  <r>
    <x v="1"/>
    <x v="6"/>
    <x v="0"/>
    <x v="35"/>
    <n v="2"/>
    <n v="10"/>
    <x v="1"/>
  </r>
  <r>
    <x v="1"/>
    <x v="6"/>
    <x v="0"/>
    <x v="36"/>
    <n v="18"/>
    <n v="212"/>
    <x v="1"/>
  </r>
  <r>
    <x v="1"/>
    <x v="6"/>
    <x v="0"/>
    <x v="65"/>
    <n v="4"/>
    <n v="20"/>
    <x v="1"/>
  </r>
  <r>
    <x v="1"/>
    <x v="6"/>
    <x v="0"/>
    <x v="73"/>
    <n v="4"/>
    <n v="8"/>
    <x v="1"/>
  </r>
  <r>
    <x v="1"/>
    <x v="6"/>
    <x v="0"/>
    <x v="39"/>
    <n v="1"/>
    <n v="4"/>
    <x v="1"/>
  </r>
  <r>
    <x v="1"/>
    <x v="6"/>
    <x v="0"/>
    <x v="41"/>
    <n v="0"/>
    <n v="2"/>
    <x v="1"/>
  </r>
  <r>
    <x v="1"/>
    <x v="6"/>
    <x v="0"/>
    <x v="29"/>
    <n v="1"/>
    <n v="4"/>
    <x v="1"/>
  </r>
  <r>
    <x v="1"/>
    <x v="6"/>
    <x v="0"/>
    <x v="1"/>
    <n v="19"/>
    <n v="73"/>
    <x v="1"/>
  </r>
  <r>
    <x v="1"/>
    <x v="6"/>
    <x v="0"/>
    <x v="30"/>
    <n v="12"/>
    <n v="37"/>
    <x v="1"/>
  </r>
  <r>
    <x v="1"/>
    <x v="6"/>
    <x v="0"/>
    <x v="56"/>
    <n v="0"/>
    <n v="6"/>
    <x v="1"/>
  </r>
  <r>
    <x v="1"/>
    <x v="6"/>
    <x v="0"/>
    <x v="46"/>
    <n v="2"/>
    <n v="2"/>
    <x v="1"/>
  </r>
  <r>
    <x v="1"/>
    <x v="6"/>
    <x v="0"/>
    <x v="48"/>
    <n v="1"/>
    <n v="2"/>
    <x v="1"/>
  </r>
  <r>
    <x v="1"/>
    <x v="6"/>
    <x v="0"/>
    <x v="49"/>
    <n v="0"/>
    <n v="0"/>
    <x v="1"/>
  </r>
  <r>
    <x v="1"/>
    <x v="6"/>
    <x v="1"/>
    <x v="2"/>
    <n v="6"/>
    <n v="18"/>
    <x v="1"/>
  </r>
  <r>
    <x v="1"/>
    <x v="6"/>
    <x v="1"/>
    <x v="3"/>
    <n v="38"/>
    <n v="198"/>
    <x v="1"/>
  </r>
  <r>
    <x v="1"/>
    <x v="6"/>
    <x v="1"/>
    <x v="4"/>
    <n v="30"/>
    <n v="97"/>
    <x v="1"/>
  </r>
  <r>
    <x v="1"/>
    <x v="6"/>
    <x v="1"/>
    <x v="5"/>
    <n v="10"/>
    <n v="31"/>
    <x v="1"/>
  </r>
  <r>
    <x v="1"/>
    <x v="6"/>
    <x v="1"/>
    <x v="6"/>
    <n v="1"/>
    <n v="4"/>
    <x v="1"/>
  </r>
  <r>
    <x v="1"/>
    <x v="6"/>
    <x v="1"/>
    <x v="7"/>
    <n v="16"/>
    <n v="74"/>
    <x v="1"/>
  </r>
  <r>
    <x v="1"/>
    <x v="6"/>
    <x v="1"/>
    <x v="8"/>
    <n v="10"/>
    <n v="30"/>
    <x v="1"/>
  </r>
  <r>
    <x v="1"/>
    <x v="6"/>
    <x v="1"/>
    <x v="10"/>
    <n v="0"/>
    <n v="0"/>
    <x v="1"/>
  </r>
  <r>
    <x v="1"/>
    <x v="6"/>
    <x v="1"/>
    <x v="11"/>
    <n v="39"/>
    <n v="97"/>
    <x v="1"/>
  </r>
  <r>
    <x v="1"/>
    <x v="6"/>
    <x v="1"/>
    <x v="12"/>
    <n v="10"/>
    <n v="20"/>
    <x v="1"/>
  </r>
  <r>
    <x v="1"/>
    <x v="6"/>
    <x v="1"/>
    <x v="13"/>
    <n v="2"/>
    <n v="6"/>
    <x v="1"/>
  </r>
  <r>
    <x v="1"/>
    <x v="6"/>
    <x v="1"/>
    <x v="14"/>
    <n v="26"/>
    <n v="78"/>
    <x v="1"/>
  </r>
  <r>
    <x v="1"/>
    <x v="6"/>
    <x v="1"/>
    <x v="15"/>
    <n v="121"/>
    <n v="191"/>
    <x v="1"/>
  </r>
  <r>
    <x v="1"/>
    <x v="6"/>
    <x v="1"/>
    <x v="16"/>
    <n v="5"/>
    <n v="7"/>
    <x v="1"/>
  </r>
  <r>
    <x v="1"/>
    <x v="6"/>
    <x v="1"/>
    <x v="17"/>
    <n v="8"/>
    <n v="20"/>
    <x v="1"/>
  </r>
  <r>
    <x v="1"/>
    <x v="6"/>
    <x v="1"/>
    <x v="18"/>
    <n v="7"/>
    <n v="18"/>
    <x v="1"/>
  </r>
  <r>
    <x v="1"/>
    <x v="6"/>
    <x v="1"/>
    <x v="19"/>
    <n v="4"/>
    <n v="42"/>
    <x v="1"/>
  </r>
  <r>
    <x v="1"/>
    <x v="7"/>
    <x v="0"/>
    <x v="20"/>
    <n v="51"/>
    <n v="251"/>
    <x v="1"/>
  </r>
  <r>
    <x v="1"/>
    <x v="7"/>
    <x v="0"/>
    <x v="21"/>
    <n v="20"/>
    <n v="136"/>
    <x v="1"/>
  </r>
  <r>
    <x v="1"/>
    <x v="7"/>
    <x v="0"/>
    <x v="25"/>
    <n v="21"/>
    <n v="76"/>
    <x v="1"/>
  </r>
  <r>
    <x v="1"/>
    <x v="7"/>
    <x v="0"/>
    <x v="26"/>
    <n v="33"/>
    <n v="251"/>
    <x v="1"/>
  </r>
  <r>
    <x v="1"/>
    <x v="7"/>
    <x v="0"/>
    <x v="27"/>
    <n v="2"/>
    <n v="12"/>
    <x v="1"/>
  </r>
  <r>
    <x v="1"/>
    <x v="7"/>
    <x v="0"/>
    <x v="22"/>
    <n v="5"/>
    <n v="50"/>
    <x v="1"/>
  </r>
  <r>
    <x v="1"/>
    <x v="7"/>
    <x v="0"/>
    <x v="23"/>
    <n v="18"/>
    <n v="119"/>
    <x v="1"/>
  </r>
  <r>
    <x v="1"/>
    <x v="7"/>
    <x v="0"/>
    <x v="53"/>
    <n v="2"/>
    <n v="2"/>
    <x v="1"/>
  </r>
  <r>
    <x v="1"/>
    <x v="7"/>
    <x v="0"/>
    <x v="0"/>
    <n v="14"/>
    <n v="116"/>
    <x v="1"/>
  </r>
  <r>
    <x v="1"/>
    <x v="7"/>
    <x v="0"/>
    <x v="54"/>
    <n v="1"/>
    <n v="1"/>
    <x v="1"/>
  </r>
  <r>
    <x v="1"/>
    <x v="7"/>
    <x v="0"/>
    <x v="36"/>
    <n v="3"/>
    <n v="7"/>
    <x v="1"/>
  </r>
  <r>
    <x v="1"/>
    <x v="7"/>
    <x v="0"/>
    <x v="59"/>
    <n v="1"/>
    <n v="4"/>
    <x v="1"/>
  </r>
  <r>
    <x v="1"/>
    <x v="7"/>
    <x v="0"/>
    <x v="37"/>
    <n v="3"/>
    <n v="7"/>
    <x v="1"/>
  </r>
  <r>
    <x v="1"/>
    <x v="7"/>
    <x v="0"/>
    <x v="40"/>
    <n v="1"/>
    <n v="10"/>
    <x v="1"/>
  </r>
  <r>
    <x v="1"/>
    <x v="7"/>
    <x v="0"/>
    <x v="24"/>
    <n v="2"/>
    <n v="20"/>
    <x v="1"/>
  </r>
  <r>
    <x v="1"/>
    <x v="7"/>
    <x v="0"/>
    <x v="1"/>
    <n v="2"/>
    <n v="2"/>
    <x v="1"/>
  </r>
  <r>
    <x v="1"/>
    <x v="7"/>
    <x v="0"/>
    <x v="43"/>
    <n v="5"/>
    <n v="13"/>
    <x v="1"/>
  </r>
  <r>
    <x v="1"/>
    <x v="7"/>
    <x v="0"/>
    <x v="46"/>
    <n v="3"/>
    <n v="12"/>
    <x v="1"/>
  </r>
  <r>
    <x v="1"/>
    <x v="7"/>
    <x v="1"/>
    <x v="2"/>
    <n v="48"/>
    <n v="271"/>
    <x v="1"/>
  </r>
  <r>
    <x v="1"/>
    <x v="7"/>
    <x v="1"/>
    <x v="64"/>
    <n v="1"/>
    <n v="2"/>
    <x v="1"/>
  </r>
  <r>
    <x v="1"/>
    <x v="7"/>
    <x v="1"/>
    <x v="3"/>
    <n v="99"/>
    <n v="440"/>
    <x v="1"/>
  </r>
  <r>
    <x v="1"/>
    <x v="7"/>
    <x v="1"/>
    <x v="4"/>
    <n v="42"/>
    <n v="295"/>
    <x v="1"/>
  </r>
  <r>
    <x v="1"/>
    <x v="7"/>
    <x v="1"/>
    <x v="5"/>
    <n v="8"/>
    <n v="32"/>
    <x v="1"/>
  </r>
  <r>
    <x v="1"/>
    <x v="7"/>
    <x v="1"/>
    <x v="6"/>
    <n v="4"/>
    <n v="10"/>
    <x v="1"/>
  </r>
  <r>
    <x v="1"/>
    <x v="7"/>
    <x v="1"/>
    <x v="7"/>
    <n v="37"/>
    <n v="166"/>
    <x v="1"/>
  </r>
  <r>
    <x v="1"/>
    <x v="7"/>
    <x v="1"/>
    <x v="8"/>
    <n v="23"/>
    <n v="69"/>
    <x v="1"/>
  </r>
  <r>
    <x v="1"/>
    <x v="7"/>
    <x v="1"/>
    <x v="9"/>
    <n v="5"/>
    <n v="20"/>
    <x v="1"/>
  </r>
  <r>
    <x v="1"/>
    <x v="7"/>
    <x v="1"/>
    <x v="10"/>
    <n v="16"/>
    <n v="55"/>
    <x v="1"/>
  </r>
  <r>
    <x v="1"/>
    <x v="7"/>
    <x v="1"/>
    <x v="11"/>
    <n v="60"/>
    <n v="312"/>
    <x v="1"/>
  </r>
  <r>
    <x v="1"/>
    <x v="7"/>
    <x v="1"/>
    <x v="12"/>
    <n v="22"/>
    <n v="64"/>
    <x v="1"/>
  </r>
  <r>
    <x v="1"/>
    <x v="7"/>
    <x v="1"/>
    <x v="13"/>
    <n v="1"/>
    <n v="1"/>
    <x v="1"/>
  </r>
  <r>
    <x v="1"/>
    <x v="7"/>
    <x v="1"/>
    <x v="14"/>
    <n v="56"/>
    <n v="171"/>
    <x v="1"/>
  </r>
  <r>
    <x v="1"/>
    <x v="7"/>
    <x v="1"/>
    <x v="15"/>
    <n v="146"/>
    <n v="472"/>
    <x v="1"/>
  </r>
  <r>
    <x v="1"/>
    <x v="7"/>
    <x v="1"/>
    <x v="16"/>
    <n v="8"/>
    <n v="23"/>
    <x v="1"/>
  </r>
  <r>
    <x v="1"/>
    <x v="7"/>
    <x v="1"/>
    <x v="17"/>
    <n v="4"/>
    <n v="4"/>
    <x v="1"/>
  </r>
  <r>
    <x v="1"/>
    <x v="7"/>
    <x v="1"/>
    <x v="18"/>
    <n v="8"/>
    <n v="32"/>
    <x v="1"/>
  </r>
  <r>
    <x v="1"/>
    <x v="8"/>
    <x v="0"/>
    <x v="20"/>
    <n v="31"/>
    <n v="116"/>
    <x v="1"/>
  </r>
  <r>
    <x v="1"/>
    <x v="8"/>
    <x v="0"/>
    <x v="21"/>
    <n v="30"/>
    <n v="94"/>
    <x v="1"/>
  </r>
  <r>
    <x v="1"/>
    <x v="8"/>
    <x v="0"/>
    <x v="25"/>
    <n v="35"/>
    <n v="117"/>
    <x v="1"/>
  </r>
  <r>
    <x v="1"/>
    <x v="8"/>
    <x v="0"/>
    <x v="26"/>
    <n v="44"/>
    <n v="232"/>
    <x v="1"/>
  </r>
  <r>
    <x v="1"/>
    <x v="8"/>
    <x v="0"/>
    <x v="27"/>
    <n v="5"/>
    <n v="9"/>
    <x v="1"/>
  </r>
  <r>
    <x v="1"/>
    <x v="8"/>
    <x v="0"/>
    <x v="51"/>
    <n v="1"/>
    <n v="2"/>
    <x v="1"/>
  </r>
  <r>
    <x v="1"/>
    <x v="8"/>
    <x v="0"/>
    <x v="22"/>
    <n v="7"/>
    <n v="15"/>
    <x v="1"/>
  </r>
  <r>
    <x v="1"/>
    <x v="8"/>
    <x v="0"/>
    <x v="23"/>
    <n v="18"/>
    <n v="50"/>
    <x v="1"/>
  </r>
  <r>
    <x v="1"/>
    <x v="8"/>
    <x v="0"/>
    <x v="53"/>
    <n v="0"/>
    <n v="6"/>
    <x v="1"/>
  </r>
  <r>
    <x v="1"/>
    <x v="8"/>
    <x v="0"/>
    <x v="33"/>
    <n v="1"/>
    <n v="1"/>
    <x v="1"/>
  </r>
  <r>
    <x v="1"/>
    <x v="8"/>
    <x v="0"/>
    <x v="0"/>
    <n v="5"/>
    <n v="20"/>
    <x v="1"/>
  </r>
  <r>
    <x v="1"/>
    <x v="8"/>
    <x v="0"/>
    <x v="34"/>
    <n v="2"/>
    <n v="2"/>
    <x v="1"/>
  </r>
  <r>
    <x v="1"/>
    <x v="8"/>
    <x v="0"/>
    <x v="67"/>
    <n v="4"/>
    <n v="8"/>
    <x v="1"/>
  </r>
  <r>
    <x v="1"/>
    <x v="8"/>
    <x v="0"/>
    <x v="36"/>
    <n v="18"/>
    <n v="96"/>
    <x v="1"/>
  </r>
  <r>
    <x v="1"/>
    <x v="8"/>
    <x v="0"/>
    <x v="37"/>
    <n v="3"/>
    <n v="6"/>
    <x v="1"/>
  </r>
  <r>
    <x v="1"/>
    <x v="8"/>
    <x v="0"/>
    <x v="39"/>
    <n v="1"/>
    <n v="4"/>
    <x v="1"/>
  </r>
  <r>
    <x v="1"/>
    <x v="8"/>
    <x v="0"/>
    <x v="40"/>
    <n v="2"/>
    <n v="12"/>
    <x v="1"/>
  </r>
  <r>
    <x v="1"/>
    <x v="8"/>
    <x v="0"/>
    <x v="1"/>
    <n v="11"/>
    <n v="20"/>
    <x v="1"/>
  </r>
  <r>
    <x v="1"/>
    <x v="8"/>
    <x v="0"/>
    <x v="43"/>
    <n v="10"/>
    <n v="20"/>
    <x v="1"/>
  </r>
  <r>
    <x v="1"/>
    <x v="8"/>
    <x v="0"/>
    <x v="30"/>
    <n v="5"/>
    <n v="20"/>
    <x v="1"/>
  </r>
  <r>
    <x v="1"/>
    <x v="8"/>
    <x v="0"/>
    <x v="48"/>
    <n v="12"/>
    <n v="30"/>
    <x v="1"/>
  </r>
  <r>
    <x v="1"/>
    <x v="8"/>
    <x v="1"/>
    <x v="2"/>
    <n v="14"/>
    <n v="42"/>
    <x v="1"/>
  </r>
  <r>
    <x v="1"/>
    <x v="8"/>
    <x v="1"/>
    <x v="3"/>
    <n v="26"/>
    <n v="88"/>
    <x v="1"/>
  </r>
  <r>
    <x v="1"/>
    <x v="8"/>
    <x v="1"/>
    <x v="4"/>
    <n v="4"/>
    <n v="18"/>
    <x v="1"/>
  </r>
  <r>
    <x v="1"/>
    <x v="8"/>
    <x v="1"/>
    <x v="5"/>
    <n v="3"/>
    <n v="18"/>
    <x v="1"/>
  </r>
  <r>
    <x v="1"/>
    <x v="8"/>
    <x v="1"/>
    <x v="6"/>
    <n v="7"/>
    <n v="10"/>
    <x v="1"/>
  </r>
  <r>
    <x v="1"/>
    <x v="8"/>
    <x v="1"/>
    <x v="7"/>
    <n v="11"/>
    <n v="33"/>
    <x v="1"/>
  </r>
  <r>
    <x v="1"/>
    <x v="8"/>
    <x v="1"/>
    <x v="8"/>
    <n v="18"/>
    <n v="65"/>
    <x v="1"/>
  </r>
  <r>
    <x v="1"/>
    <x v="8"/>
    <x v="1"/>
    <x v="9"/>
    <n v="7"/>
    <n v="15"/>
    <x v="1"/>
  </r>
  <r>
    <x v="1"/>
    <x v="8"/>
    <x v="1"/>
    <x v="10"/>
    <n v="5"/>
    <n v="7"/>
    <x v="1"/>
  </r>
  <r>
    <x v="1"/>
    <x v="8"/>
    <x v="1"/>
    <x v="11"/>
    <n v="18"/>
    <n v="47"/>
    <x v="1"/>
  </r>
  <r>
    <x v="1"/>
    <x v="8"/>
    <x v="1"/>
    <x v="12"/>
    <n v="5"/>
    <n v="8"/>
    <x v="1"/>
  </r>
  <r>
    <x v="1"/>
    <x v="8"/>
    <x v="1"/>
    <x v="13"/>
    <n v="2"/>
    <n v="4"/>
    <x v="1"/>
  </r>
  <r>
    <x v="1"/>
    <x v="8"/>
    <x v="1"/>
    <x v="14"/>
    <n v="12"/>
    <n v="28"/>
    <x v="1"/>
  </r>
  <r>
    <x v="1"/>
    <x v="8"/>
    <x v="1"/>
    <x v="15"/>
    <n v="76"/>
    <n v="125"/>
    <x v="1"/>
  </r>
  <r>
    <x v="1"/>
    <x v="8"/>
    <x v="1"/>
    <x v="16"/>
    <n v="2"/>
    <n v="4"/>
    <x v="1"/>
  </r>
  <r>
    <x v="1"/>
    <x v="8"/>
    <x v="1"/>
    <x v="17"/>
    <n v="4"/>
    <n v="7"/>
    <x v="1"/>
  </r>
  <r>
    <x v="1"/>
    <x v="8"/>
    <x v="1"/>
    <x v="18"/>
    <n v="12"/>
    <n v="42"/>
    <x v="1"/>
  </r>
  <r>
    <x v="1"/>
    <x v="8"/>
    <x v="1"/>
    <x v="31"/>
    <n v="1"/>
    <n v="7"/>
    <x v="1"/>
  </r>
  <r>
    <x v="1"/>
    <x v="8"/>
    <x v="1"/>
    <x v="50"/>
    <n v="4"/>
    <n v="12"/>
    <x v="1"/>
  </r>
  <r>
    <x v="1"/>
    <x v="8"/>
    <x v="1"/>
    <x v="19"/>
    <n v="3"/>
    <n v="12"/>
    <x v="1"/>
  </r>
  <r>
    <x v="1"/>
    <x v="9"/>
    <x v="0"/>
    <x v="20"/>
    <n v="24"/>
    <n v="63"/>
    <x v="1"/>
  </r>
  <r>
    <x v="1"/>
    <x v="9"/>
    <x v="0"/>
    <x v="21"/>
    <n v="19"/>
    <n v="74"/>
    <x v="1"/>
  </r>
  <r>
    <x v="1"/>
    <x v="9"/>
    <x v="0"/>
    <x v="25"/>
    <n v="20"/>
    <n v="80"/>
    <x v="1"/>
  </r>
  <r>
    <x v="1"/>
    <x v="9"/>
    <x v="0"/>
    <x v="26"/>
    <n v="19"/>
    <n v="63"/>
    <x v="1"/>
  </r>
  <r>
    <x v="1"/>
    <x v="9"/>
    <x v="0"/>
    <x v="23"/>
    <n v="3"/>
    <n v="10"/>
    <x v="1"/>
  </r>
  <r>
    <x v="1"/>
    <x v="9"/>
    <x v="0"/>
    <x v="0"/>
    <n v="5"/>
    <n v="33"/>
    <x v="1"/>
  </r>
  <r>
    <x v="1"/>
    <x v="9"/>
    <x v="0"/>
    <x v="34"/>
    <n v="5"/>
    <n v="5"/>
    <x v="1"/>
  </r>
  <r>
    <x v="1"/>
    <x v="9"/>
    <x v="0"/>
    <x v="67"/>
    <n v="0"/>
    <n v="8"/>
    <x v="1"/>
  </r>
  <r>
    <x v="1"/>
    <x v="9"/>
    <x v="0"/>
    <x v="61"/>
    <n v="6"/>
    <n v="9"/>
    <x v="1"/>
  </r>
  <r>
    <x v="1"/>
    <x v="9"/>
    <x v="0"/>
    <x v="36"/>
    <n v="0"/>
    <n v="39"/>
    <x v="1"/>
  </r>
  <r>
    <x v="1"/>
    <x v="9"/>
    <x v="0"/>
    <x v="65"/>
    <n v="2"/>
    <n v="4"/>
    <x v="1"/>
  </r>
  <r>
    <x v="1"/>
    <x v="9"/>
    <x v="0"/>
    <x v="1"/>
    <n v="6"/>
    <n v="18"/>
    <x v="1"/>
  </r>
  <r>
    <x v="1"/>
    <x v="9"/>
    <x v="0"/>
    <x v="30"/>
    <n v="0"/>
    <n v="2"/>
    <x v="1"/>
  </r>
  <r>
    <x v="1"/>
    <x v="9"/>
    <x v="0"/>
    <x v="48"/>
    <n v="2"/>
    <n v="10"/>
    <x v="1"/>
  </r>
  <r>
    <x v="1"/>
    <x v="9"/>
    <x v="0"/>
    <x v="49"/>
    <n v="3"/>
    <n v="6"/>
    <x v="1"/>
  </r>
  <r>
    <x v="1"/>
    <x v="9"/>
    <x v="1"/>
    <x v="2"/>
    <n v="3"/>
    <n v="6"/>
    <x v="1"/>
  </r>
  <r>
    <x v="1"/>
    <x v="9"/>
    <x v="1"/>
    <x v="3"/>
    <n v="13"/>
    <n v="25"/>
    <x v="1"/>
  </r>
  <r>
    <x v="1"/>
    <x v="9"/>
    <x v="1"/>
    <x v="4"/>
    <n v="7"/>
    <n v="17"/>
    <x v="1"/>
  </r>
  <r>
    <x v="1"/>
    <x v="9"/>
    <x v="1"/>
    <x v="6"/>
    <n v="1"/>
    <n v="9"/>
    <x v="1"/>
  </r>
  <r>
    <x v="1"/>
    <x v="9"/>
    <x v="1"/>
    <x v="7"/>
    <n v="1"/>
    <n v="2"/>
    <x v="1"/>
  </r>
  <r>
    <x v="1"/>
    <x v="9"/>
    <x v="1"/>
    <x v="8"/>
    <n v="6"/>
    <n v="55"/>
    <x v="1"/>
  </r>
  <r>
    <x v="1"/>
    <x v="9"/>
    <x v="1"/>
    <x v="10"/>
    <n v="3"/>
    <n v="3"/>
    <x v="1"/>
  </r>
  <r>
    <x v="1"/>
    <x v="9"/>
    <x v="1"/>
    <x v="12"/>
    <n v="1"/>
    <n v="2"/>
    <x v="1"/>
  </r>
  <r>
    <x v="1"/>
    <x v="9"/>
    <x v="1"/>
    <x v="15"/>
    <n v="22"/>
    <n v="25"/>
    <x v="1"/>
  </r>
  <r>
    <x v="1"/>
    <x v="9"/>
    <x v="1"/>
    <x v="16"/>
    <n v="4"/>
    <n v="6"/>
    <x v="1"/>
  </r>
  <r>
    <x v="1"/>
    <x v="9"/>
    <x v="1"/>
    <x v="18"/>
    <n v="3"/>
    <n v="12"/>
    <x v="1"/>
  </r>
  <r>
    <x v="1"/>
    <x v="10"/>
    <x v="0"/>
    <x v="20"/>
    <n v="2"/>
    <n v="4"/>
    <x v="1"/>
  </r>
  <r>
    <x v="1"/>
    <x v="10"/>
    <x v="0"/>
    <x v="25"/>
    <n v="2"/>
    <n v="12"/>
    <x v="1"/>
  </r>
  <r>
    <x v="1"/>
    <x v="10"/>
    <x v="0"/>
    <x v="26"/>
    <n v="0"/>
    <n v="2"/>
    <x v="1"/>
  </r>
  <r>
    <x v="1"/>
    <x v="10"/>
    <x v="0"/>
    <x v="23"/>
    <n v="0"/>
    <n v="0"/>
    <x v="1"/>
  </r>
  <r>
    <x v="1"/>
    <x v="10"/>
    <x v="0"/>
    <x v="34"/>
    <n v="0"/>
    <n v="6"/>
    <x v="1"/>
  </r>
  <r>
    <x v="1"/>
    <x v="10"/>
    <x v="1"/>
    <x v="3"/>
    <n v="6"/>
    <n v="8"/>
    <x v="1"/>
  </r>
  <r>
    <x v="1"/>
    <x v="10"/>
    <x v="1"/>
    <x v="4"/>
    <n v="1"/>
    <n v="3"/>
    <x v="1"/>
  </r>
  <r>
    <x v="1"/>
    <x v="10"/>
    <x v="1"/>
    <x v="6"/>
    <n v="6"/>
    <n v="36"/>
    <x v="1"/>
  </r>
  <r>
    <x v="1"/>
    <x v="10"/>
    <x v="1"/>
    <x v="7"/>
    <n v="2"/>
    <n v="2"/>
    <x v="1"/>
  </r>
  <r>
    <x v="1"/>
    <x v="10"/>
    <x v="1"/>
    <x v="8"/>
    <n v="0"/>
    <n v="0"/>
    <x v="1"/>
  </r>
  <r>
    <x v="1"/>
    <x v="10"/>
    <x v="1"/>
    <x v="15"/>
    <n v="22"/>
    <n v="28"/>
    <x v="1"/>
  </r>
  <r>
    <x v="1"/>
    <x v="10"/>
    <x v="1"/>
    <x v="17"/>
    <n v="5"/>
    <n v="7"/>
    <x v="1"/>
  </r>
  <r>
    <x v="1"/>
    <x v="10"/>
    <x v="1"/>
    <x v="18"/>
    <n v="1"/>
    <n v="1"/>
    <x v="1"/>
  </r>
  <r>
    <x v="1"/>
    <x v="11"/>
    <x v="0"/>
    <x v="20"/>
    <n v="4"/>
    <n v="6"/>
    <x v="1"/>
  </r>
  <r>
    <x v="1"/>
    <x v="11"/>
    <x v="0"/>
    <x v="25"/>
    <n v="3"/>
    <n v="30"/>
    <x v="1"/>
  </r>
  <r>
    <x v="1"/>
    <x v="11"/>
    <x v="0"/>
    <x v="37"/>
    <n v="2"/>
    <n v="8"/>
    <x v="1"/>
  </r>
  <r>
    <x v="1"/>
    <x v="11"/>
    <x v="1"/>
    <x v="3"/>
    <n v="4"/>
    <n v="14"/>
    <x v="1"/>
  </r>
  <r>
    <x v="1"/>
    <x v="11"/>
    <x v="1"/>
    <x v="5"/>
    <n v="3"/>
    <n v="6"/>
    <x v="1"/>
  </r>
  <r>
    <x v="1"/>
    <x v="11"/>
    <x v="1"/>
    <x v="6"/>
    <n v="0"/>
    <n v="4"/>
    <x v="1"/>
  </r>
  <r>
    <x v="1"/>
    <x v="11"/>
    <x v="1"/>
    <x v="11"/>
    <n v="9"/>
    <n v="19"/>
    <x v="1"/>
  </r>
  <r>
    <x v="1"/>
    <x v="11"/>
    <x v="1"/>
    <x v="14"/>
    <n v="1"/>
    <n v="2"/>
    <x v="1"/>
  </r>
  <r>
    <x v="1"/>
    <x v="11"/>
    <x v="1"/>
    <x v="15"/>
    <n v="15"/>
    <n v="29"/>
    <x v="1"/>
  </r>
  <r>
    <x v="1"/>
    <x v="11"/>
    <x v="1"/>
    <x v="17"/>
    <n v="2"/>
    <n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D4EE00-3A9E-45EE-A172-B1D9DCF54235}" name="Tabella pivot14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rowHeaderCaption="Provenienza" colHeaderCaption="Periodo">
  <location ref="J4:M82" firstHeaderRow="1" firstDataRow="2" firstDataCol="1" rowPageCount="1" colPageCount="1"/>
  <pivotFields count="7">
    <pivotField axis="axisCol" showAll="0">
      <items count="3">
        <item sd="0" x="1"/>
        <item x="0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3">
        <item x="0"/>
        <item x="1"/>
        <item t="default"/>
      </items>
    </pivotField>
    <pivotField axis="axisRow" showAll="0" sortType="descending">
      <items count="75">
        <item x="12"/>
        <item x="70"/>
        <item x="58"/>
        <item x="44"/>
        <item x="29"/>
        <item x="47"/>
        <item x="24"/>
        <item x="56"/>
        <item x="48"/>
        <item x="34"/>
        <item x="16"/>
        <item x="23"/>
        <item x="50"/>
        <item x="30"/>
        <item x="38"/>
        <item x="17"/>
        <item x="14"/>
        <item x="43"/>
        <item x="57"/>
        <item x="45"/>
        <item x="69"/>
        <item x="42"/>
        <item x="28"/>
        <item x="71"/>
        <item x="7"/>
        <item x="35"/>
        <item x="68"/>
        <item x="20"/>
        <item x="5"/>
        <item x="25"/>
        <item x="46"/>
        <item x="51"/>
        <item x="60"/>
        <item x="27"/>
        <item x="72"/>
        <item x="62"/>
        <item x="11"/>
        <item x="67"/>
        <item x="6"/>
        <item x="61"/>
        <item x="3"/>
        <item x="53"/>
        <item x="63"/>
        <item x="10"/>
        <item x="55"/>
        <item x="13"/>
        <item x="32"/>
        <item x="49"/>
        <item x="21"/>
        <item x="2"/>
        <item x="36"/>
        <item x="52"/>
        <item x="15"/>
        <item x="26"/>
        <item x="65"/>
        <item x="37"/>
        <item x="40"/>
        <item x="31"/>
        <item x="18"/>
        <item x="73"/>
        <item x="41"/>
        <item x="22"/>
        <item x="1"/>
        <item x="66"/>
        <item x="33"/>
        <item x="0"/>
        <item x="8"/>
        <item x="19"/>
        <item x="54"/>
        <item x="39"/>
        <item x="9"/>
        <item x="59"/>
        <item x="64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  <pivotField axis="axisPage" showAll="0">
      <items count="3">
        <item x="0"/>
        <item x="1"/>
        <item t="default"/>
      </items>
    </pivotField>
  </pivotFields>
  <rowFields count="2">
    <field x="2"/>
    <field x="3"/>
  </rowFields>
  <rowItems count="77">
    <i>
      <x/>
    </i>
    <i r="1">
      <x v="29"/>
    </i>
    <i r="1">
      <x v="27"/>
    </i>
    <i r="1">
      <x v="53"/>
    </i>
    <i r="1">
      <x v="48"/>
    </i>
    <i r="1">
      <x v="11"/>
    </i>
    <i r="1">
      <x v="62"/>
    </i>
    <i r="1">
      <x v="65"/>
    </i>
    <i r="1">
      <x v="8"/>
    </i>
    <i r="1">
      <x v="64"/>
    </i>
    <i r="1">
      <x v="61"/>
    </i>
    <i r="1">
      <x v="9"/>
    </i>
    <i r="1">
      <x v="50"/>
    </i>
    <i r="1">
      <x v="17"/>
    </i>
    <i r="1">
      <x v="60"/>
    </i>
    <i r="1">
      <x v="13"/>
    </i>
    <i r="1">
      <x v="6"/>
    </i>
    <i r="1">
      <x v="33"/>
    </i>
    <i r="1">
      <x v="69"/>
    </i>
    <i r="1">
      <x v="25"/>
    </i>
    <i r="1">
      <x v="31"/>
    </i>
    <i r="1">
      <x v="56"/>
    </i>
    <i r="1">
      <x v="55"/>
    </i>
    <i r="1">
      <x v="3"/>
    </i>
    <i r="1">
      <x v="5"/>
    </i>
    <i r="1">
      <x v="47"/>
    </i>
    <i r="1">
      <x v="30"/>
    </i>
    <i r="1">
      <x v="46"/>
    </i>
    <i r="1">
      <x v="22"/>
    </i>
    <i r="1">
      <x v="51"/>
    </i>
    <i r="1">
      <x v="14"/>
    </i>
    <i r="1">
      <x v="63"/>
    </i>
    <i r="1">
      <x v="54"/>
    </i>
    <i r="1">
      <x v="7"/>
    </i>
    <i r="1">
      <x v="41"/>
    </i>
    <i r="1">
      <x v="2"/>
    </i>
    <i r="1">
      <x v="35"/>
    </i>
    <i r="1">
      <x v="39"/>
    </i>
    <i r="1">
      <x v="44"/>
    </i>
    <i r="1">
      <x v="68"/>
    </i>
    <i r="1">
      <x v="18"/>
    </i>
    <i r="1">
      <x v="71"/>
    </i>
    <i r="1">
      <x v="21"/>
    </i>
    <i r="1">
      <x v="42"/>
    </i>
    <i r="1">
      <x v="32"/>
    </i>
    <i r="1">
      <x v="4"/>
    </i>
    <i r="1">
      <x v="37"/>
    </i>
    <i r="1">
      <x v="34"/>
    </i>
    <i r="1">
      <x v="59"/>
    </i>
    <i r="1">
      <x v="1"/>
    </i>
    <i r="1">
      <x v="26"/>
    </i>
    <i r="1">
      <x v="20"/>
    </i>
    <i r="1">
      <x v="19"/>
    </i>
    <i r="1">
      <x v="23"/>
    </i>
    <i>
      <x v="1"/>
    </i>
    <i r="1">
      <x v="52"/>
    </i>
    <i r="1">
      <x v="40"/>
    </i>
    <i r="1">
      <x v="36"/>
    </i>
    <i r="1">
      <x v="16"/>
    </i>
    <i r="1">
      <x v="73"/>
    </i>
    <i r="1">
      <x v="66"/>
    </i>
    <i r="1">
      <x v="49"/>
    </i>
    <i r="1">
      <x v="24"/>
    </i>
    <i r="1">
      <x v="58"/>
    </i>
    <i r="1">
      <x v="28"/>
    </i>
    <i r="1">
      <x v="15"/>
    </i>
    <i r="1">
      <x v="43"/>
    </i>
    <i r="1">
      <x/>
    </i>
    <i r="1">
      <x v="38"/>
    </i>
    <i r="1">
      <x v="70"/>
    </i>
    <i r="1">
      <x v="10"/>
    </i>
    <i r="1">
      <x v="57"/>
    </i>
    <i r="1">
      <x v="67"/>
    </i>
    <i r="1">
      <x v="45"/>
    </i>
    <i r="1">
      <x v="12"/>
    </i>
    <i r="1">
      <x v="72"/>
    </i>
    <i t="grand">
      <x/>
    </i>
  </rowItems>
  <colFields count="1">
    <field x="0"/>
  </colFields>
  <colItems count="3">
    <i>
      <x/>
    </i>
    <i>
      <x v="1"/>
    </i>
    <i t="grand">
      <x/>
    </i>
  </colItems>
  <pageFields count="1">
    <pageField fld="6" hier="-1"/>
  </pageFields>
  <dataFields count="1">
    <dataField name="Somma di Arrivi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uttitalia.it/puglia/provincia-di-brindisi/statistiche/cittadini-stranieri/lituania/" TargetMode="External"/><Relationship Id="rId18" Type="http://schemas.openxmlformats.org/officeDocument/2006/relationships/hyperlink" Target="https://www.tuttitalia.it/puglia/provincia-di-brindisi/statistiche/cittadini-stranieri/croazia/" TargetMode="External"/><Relationship Id="rId26" Type="http://schemas.openxmlformats.org/officeDocument/2006/relationships/hyperlink" Target="https://www.tuttitalia.it/puglia/provincia-di-brindisi/statistiche/cittadini-stranieri/stati-uniti-d-america/" TargetMode="External"/><Relationship Id="rId3" Type="http://schemas.openxmlformats.org/officeDocument/2006/relationships/hyperlink" Target="https://www.tuttitalia.it/puglia/provincia-di-brindisi/statistiche/cittadini-stranieri/regno-unito/" TargetMode="External"/><Relationship Id="rId21" Type="http://schemas.openxmlformats.org/officeDocument/2006/relationships/hyperlink" Target="https://www.tuttitalia.it/puglia/provincia-di-brindisi/statistiche/cittadini-stranieri/india/" TargetMode="External"/><Relationship Id="rId34" Type="http://schemas.openxmlformats.org/officeDocument/2006/relationships/hyperlink" Target="https://www.tuttitalia.it/puglia/provincia-di-brindisi/statistiche/cittadini-stranieri/nigeria/" TargetMode="External"/><Relationship Id="rId7" Type="http://schemas.openxmlformats.org/officeDocument/2006/relationships/hyperlink" Target="https://www.tuttitalia.it/puglia/provincia-di-brindisi/statistiche/cittadini-stranieri/federazione-russa/" TargetMode="External"/><Relationship Id="rId12" Type="http://schemas.openxmlformats.org/officeDocument/2006/relationships/hyperlink" Target="https://www.tuttitalia.it/puglia/provincia-di-brindisi/statistiche/cittadini-stranieri/ucraina/" TargetMode="External"/><Relationship Id="rId17" Type="http://schemas.openxmlformats.org/officeDocument/2006/relationships/hyperlink" Target="https://www.tuttitalia.it/puglia/provincia-di-brindisi/statistiche/cittadini-stranieri/irlanda/" TargetMode="External"/><Relationship Id="rId25" Type="http://schemas.openxmlformats.org/officeDocument/2006/relationships/hyperlink" Target="https://www.tuttitalia.it/puglia/provincia-di-brindisi/statistiche/cittadini-stranieri/argentina/" TargetMode="External"/><Relationship Id="rId33" Type="http://schemas.openxmlformats.org/officeDocument/2006/relationships/hyperlink" Target="https://www.tuttitalia.it/puglia/provincia-di-brindisi/statistiche/cittadini-stranieri/marocco/" TargetMode="External"/><Relationship Id="rId2" Type="http://schemas.openxmlformats.org/officeDocument/2006/relationships/hyperlink" Target="https://www.tuttitalia.it/puglia/provincia-di-brindisi/statistiche/cittadini-stranieri/romania/" TargetMode="External"/><Relationship Id="rId16" Type="http://schemas.openxmlformats.org/officeDocument/2006/relationships/hyperlink" Target="https://www.tuttitalia.it/puglia/provincia-di-brindisi/statistiche/cittadini-stranieri/macedonia-del-nord/" TargetMode="External"/><Relationship Id="rId20" Type="http://schemas.openxmlformats.org/officeDocument/2006/relationships/hyperlink" Target="https://www.tuttitalia.it/puglia/provincia-di-brindisi/statistiche/cittadini-stranieri/georgia/" TargetMode="External"/><Relationship Id="rId29" Type="http://schemas.openxmlformats.org/officeDocument/2006/relationships/hyperlink" Target="https://www.tuttitalia.it/puglia/provincia-di-brindisi/statistiche/cittadini-stranieri/senegal/" TargetMode="External"/><Relationship Id="rId1" Type="http://schemas.openxmlformats.org/officeDocument/2006/relationships/hyperlink" Target="https://www.tuttitalia.it/puglia/provincia-di-brindisi/statistiche/cittadini-stranieri/albania/" TargetMode="External"/><Relationship Id="rId6" Type="http://schemas.openxmlformats.org/officeDocument/2006/relationships/hyperlink" Target="https://www.tuttitalia.it/puglia/provincia-di-brindisi/statistiche/cittadini-stranieri/spagna/" TargetMode="External"/><Relationship Id="rId11" Type="http://schemas.openxmlformats.org/officeDocument/2006/relationships/hyperlink" Target="https://www.tuttitalia.it/puglia/provincia-di-brindisi/statistiche/cittadini-stranieri/svizzera/" TargetMode="External"/><Relationship Id="rId24" Type="http://schemas.openxmlformats.org/officeDocument/2006/relationships/hyperlink" Target="https://www.tuttitalia.it/puglia/provincia-di-brindisi/statistiche/cittadini-stranieri/venezuela/" TargetMode="External"/><Relationship Id="rId32" Type="http://schemas.openxmlformats.org/officeDocument/2006/relationships/hyperlink" Target="https://www.tuttitalia.it/puglia/provincia-di-brindisi/statistiche/cittadini-stranieri/etiopia/" TargetMode="External"/><Relationship Id="rId5" Type="http://schemas.openxmlformats.org/officeDocument/2006/relationships/hyperlink" Target="https://www.tuttitalia.it/puglia/provincia-di-brindisi/statistiche/cittadini-stranieri/germania/" TargetMode="External"/><Relationship Id="rId15" Type="http://schemas.openxmlformats.org/officeDocument/2006/relationships/hyperlink" Target="https://www.tuttitalia.it/puglia/provincia-di-brindisi/statistiche/cittadini-stranieri/repubblica-di-serbia/" TargetMode="External"/><Relationship Id="rId23" Type="http://schemas.openxmlformats.org/officeDocument/2006/relationships/hyperlink" Target="https://www.tuttitalia.it/puglia/provincia-di-brindisi/statistiche/cittadini-stranieri/brasile/" TargetMode="External"/><Relationship Id="rId28" Type="http://schemas.openxmlformats.org/officeDocument/2006/relationships/hyperlink" Target="https://www.tuttitalia.it/puglia/provincia-di-brindisi/statistiche/cittadini-stranieri/repubblica-democratica-del-congo/" TargetMode="External"/><Relationship Id="rId36" Type="http://schemas.openxmlformats.org/officeDocument/2006/relationships/drawing" Target="../drawings/drawing1.xml"/><Relationship Id="rId10" Type="http://schemas.openxmlformats.org/officeDocument/2006/relationships/hyperlink" Target="https://www.tuttitalia.it/puglia/provincia-di-brindisi/statistiche/cittadini-stranieri/paesi-bassi/" TargetMode="External"/><Relationship Id="rId19" Type="http://schemas.openxmlformats.org/officeDocument/2006/relationships/hyperlink" Target="https://www.tuttitalia.it/puglia/provincia-di-brindisi/statistiche/cittadini-stranieri/repubblica-popolare-cinese/" TargetMode="External"/><Relationship Id="rId31" Type="http://schemas.openxmlformats.org/officeDocument/2006/relationships/hyperlink" Target="https://www.tuttitalia.it/puglia/provincia-di-brindisi/statistiche/cittadini-stranieri/capo-verde/" TargetMode="External"/><Relationship Id="rId4" Type="http://schemas.openxmlformats.org/officeDocument/2006/relationships/hyperlink" Target="https://www.tuttitalia.it/puglia/provincia-di-brindisi/statistiche/cittadini-stranieri/polonia/" TargetMode="External"/><Relationship Id="rId9" Type="http://schemas.openxmlformats.org/officeDocument/2006/relationships/hyperlink" Target="https://www.tuttitalia.it/puglia/provincia-di-brindisi/statistiche/cittadini-stranieri/francia/" TargetMode="External"/><Relationship Id="rId14" Type="http://schemas.openxmlformats.org/officeDocument/2006/relationships/hyperlink" Target="https://www.tuttitalia.it/puglia/provincia-di-brindisi/statistiche/cittadini-stranieri/lettonia/" TargetMode="External"/><Relationship Id="rId22" Type="http://schemas.openxmlformats.org/officeDocument/2006/relationships/hyperlink" Target="https://www.tuttitalia.it/puglia/provincia-di-brindisi/statistiche/cittadini-stranieri/giappone/" TargetMode="External"/><Relationship Id="rId27" Type="http://schemas.openxmlformats.org/officeDocument/2006/relationships/hyperlink" Target="https://www.tuttitalia.it/puglia/provincia-di-brindisi/statistiche/cittadini-stranieri/repubblica-del-congo/" TargetMode="External"/><Relationship Id="rId30" Type="http://schemas.openxmlformats.org/officeDocument/2006/relationships/hyperlink" Target="https://www.tuttitalia.it/puglia/provincia-di-brindisi/statistiche/cittadini-stranieri/angola/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https://www.tuttitalia.it/puglia/provincia-di-brindisi/statistiche/cittadini-stranieri/belgio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ICA_ASIAULP&amp;Coords=%5bD3%5d.%5b0010%5d&amp;ShowOnWeb=true&amp;Lang=it" TargetMode="External"/><Relationship Id="rId2" Type="http://schemas.openxmlformats.org/officeDocument/2006/relationships/hyperlink" Target="http://dati.istat.it/OECDStat_Metadata/ShowMetadata.ashx?Dataset=DICA_ASIAULP&amp;Coords=%5bD1%5d&amp;ShowOnWeb=true&amp;Lang=it" TargetMode="External"/><Relationship Id="rId1" Type="http://schemas.openxmlformats.org/officeDocument/2006/relationships/hyperlink" Target="http://dati.istat.it/OECDStat_Metadata/ShowMetadata.ashx?Dataset=DICA_ASIAULP&amp;ShowOnWeb=true&amp;Lang=it" TargetMode="External"/><Relationship Id="rId5" Type="http://schemas.openxmlformats.org/officeDocument/2006/relationships/hyperlink" Target="http://dativ7b.istat.it/" TargetMode="External"/><Relationship Id="rId4" Type="http://schemas.openxmlformats.org/officeDocument/2006/relationships/hyperlink" Target="http://dati.istat.it/OECDStat_Metadata/ShowMetadata.ashx?Dataset=DICA_ASIAULP&amp;Coords=%5bD3%5d.%5bS%5d&amp;ShowOnWeb=true&amp;Lang=i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6"/>
  <sheetViews>
    <sheetView zoomScale="90" zoomScaleNormal="90" workbookViewId="0">
      <selection activeCell="D10" sqref="D10"/>
    </sheetView>
  </sheetViews>
  <sheetFormatPr defaultRowHeight="14.4"/>
  <cols>
    <col min="25" max="25" width="32.05078125" customWidth="1"/>
    <col min="26" max="26" width="18.3125" customWidth="1"/>
    <col min="45" max="48" width="0.7890625" customWidth="1"/>
  </cols>
  <sheetData>
    <row r="1" spans="1:48" ht="15" customHeight="1">
      <c r="A1" s="63" t="s">
        <v>71</v>
      </c>
      <c r="B1" s="64" t="s">
        <v>0</v>
      </c>
      <c r="C1" s="65" t="s">
        <v>1</v>
      </c>
      <c r="D1" s="64" t="s">
        <v>6</v>
      </c>
      <c r="E1" s="66" t="s">
        <v>87</v>
      </c>
      <c r="H1" s="253" t="s">
        <v>72</v>
      </c>
      <c r="I1" s="255" t="s">
        <v>80</v>
      </c>
      <c r="J1" s="256"/>
      <c r="K1" s="256"/>
      <c r="L1" s="256"/>
      <c r="M1" s="257"/>
      <c r="N1" s="255" t="s">
        <v>81</v>
      </c>
      <c r="O1" s="256"/>
      <c r="P1" s="256"/>
      <c r="Q1" s="256"/>
      <c r="R1" s="257"/>
      <c r="S1" s="258" t="s">
        <v>15</v>
      </c>
      <c r="T1" s="259"/>
      <c r="Y1" s="260" t="s">
        <v>559</v>
      </c>
      <c r="Z1" s="260"/>
      <c r="AA1" s="260"/>
      <c r="AB1" s="260"/>
      <c r="AC1" s="260"/>
      <c r="AD1" s="260"/>
      <c r="AS1" s="6" t="s">
        <v>71</v>
      </c>
      <c r="AT1" s="7" t="s">
        <v>1</v>
      </c>
      <c r="AU1" s="8" t="s">
        <v>0</v>
      </c>
      <c r="AV1" s="6" t="s">
        <v>6</v>
      </c>
    </row>
    <row r="2" spans="1:48" ht="15" customHeight="1">
      <c r="A2" s="67" t="s">
        <v>88</v>
      </c>
      <c r="B2" s="32">
        <v>178</v>
      </c>
      <c r="C2" s="62">
        <v>169</v>
      </c>
      <c r="D2" s="68">
        <v>347</v>
      </c>
      <c r="E2" s="52" t="s">
        <v>91</v>
      </c>
      <c r="H2" s="254"/>
      <c r="I2" s="29" t="s">
        <v>76</v>
      </c>
      <c r="J2" s="30" t="s">
        <v>73</v>
      </c>
      <c r="K2" s="30" t="s">
        <v>74</v>
      </c>
      <c r="L2" s="30" t="s">
        <v>14</v>
      </c>
      <c r="M2" s="33" t="s">
        <v>75</v>
      </c>
      <c r="N2" s="29" t="s">
        <v>86</v>
      </c>
      <c r="O2" s="30" t="s">
        <v>85</v>
      </c>
      <c r="P2" s="30" t="s">
        <v>77</v>
      </c>
      <c r="Q2" s="30" t="s">
        <v>84</v>
      </c>
      <c r="R2" s="33" t="s">
        <v>83</v>
      </c>
      <c r="S2" s="30" t="s">
        <v>78</v>
      </c>
      <c r="T2" s="46" t="s">
        <v>79</v>
      </c>
      <c r="Y2" s="247" t="s">
        <v>560</v>
      </c>
      <c r="Z2" s="247" t="s">
        <v>561</v>
      </c>
      <c r="AA2" s="248" t="s">
        <v>0</v>
      </c>
      <c r="AB2" s="248" t="s">
        <v>1</v>
      </c>
      <c r="AC2" s="248" t="s">
        <v>6</v>
      </c>
      <c r="AD2" s="247" t="s">
        <v>87</v>
      </c>
      <c r="AS2" s="1" t="s">
        <v>2</v>
      </c>
      <c r="AT2" s="2" t="e">
        <f>-#REF!</f>
        <v>#REF!</v>
      </c>
      <c r="AU2" s="5">
        <v>791</v>
      </c>
      <c r="AV2" t="e">
        <f>AT2+AU2</f>
        <v>#REF!</v>
      </c>
    </row>
    <row r="3" spans="1:48" ht="15" customHeight="1">
      <c r="A3" s="67"/>
      <c r="B3" s="32" t="s">
        <v>89</v>
      </c>
      <c r="C3" s="62" t="s">
        <v>90</v>
      </c>
      <c r="D3" s="68"/>
      <c r="E3" s="52"/>
      <c r="H3" s="47">
        <v>2002</v>
      </c>
      <c r="I3" s="42">
        <v>123</v>
      </c>
      <c r="J3" s="43">
        <v>18</v>
      </c>
      <c r="K3" s="43">
        <v>1</v>
      </c>
      <c r="L3" s="11">
        <f>SUM(I3:K3)</f>
        <v>142</v>
      </c>
      <c r="M3" s="44">
        <f>J3/L3</f>
        <v>0.12676056338028169</v>
      </c>
      <c r="N3" s="42">
        <v>128</v>
      </c>
      <c r="O3" s="43">
        <v>5</v>
      </c>
      <c r="P3" s="43">
        <v>0</v>
      </c>
      <c r="Q3" s="11">
        <f>SUM(N3:P3)</f>
        <v>133</v>
      </c>
      <c r="R3" s="44">
        <f>O3/Q3</f>
        <v>3.7593984962406013E-2</v>
      </c>
      <c r="S3" s="45">
        <v>13</v>
      </c>
      <c r="T3" s="48">
        <v>9</v>
      </c>
      <c r="Y3" s="249" t="s">
        <v>562</v>
      </c>
      <c r="Z3" s="250" t="s">
        <v>563</v>
      </c>
      <c r="AA3" s="251">
        <v>68</v>
      </c>
      <c r="AB3" s="251">
        <v>61</v>
      </c>
      <c r="AC3" s="251">
        <v>129</v>
      </c>
      <c r="AD3" s="251" t="s">
        <v>564</v>
      </c>
      <c r="AS3" s="1" t="s">
        <v>3</v>
      </c>
      <c r="AT3" s="2" t="e">
        <f>-#REF!</f>
        <v>#REF!</v>
      </c>
      <c r="AU3" s="5">
        <v>1313</v>
      </c>
      <c r="AV3" t="e">
        <f t="shared" ref="AV3:AV6" si="0">AT3+AU3</f>
        <v>#REF!</v>
      </c>
    </row>
    <row r="4" spans="1:48" ht="15" customHeight="1">
      <c r="A4" s="69" t="s">
        <v>164</v>
      </c>
      <c r="B4" s="32">
        <v>223</v>
      </c>
      <c r="C4" s="62">
        <v>206</v>
      </c>
      <c r="D4" s="68">
        <v>429</v>
      </c>
      <c r="E4" s="52" t="s">
        <v>94</v>
      </c>
      <c r="H4" s="49">
        <v>2003</v>
      </c>
      <c r="I4" s="31">
        <v>129</v>
      </c>
      <c r="J4" s="32">
        <v>36</v>
      </c>
      <c r="K4" s="32">
        <v>24</v>
      </c>
      <c r="L4" s="3">
        <f t="shared" ref="L4:L20" si="1">SUM(I4:K4)</f>
        <v>189</v>
      </c>
      <c r="M4" s="34">
        <f t="shared" ref="M4:M21" si="2">J4/L4</f>
        <v>0.19047619047619047</v>
      </c>
      <c r="N4" s="31">
        <v>119</v>
      </c>
      <c r="O4" s="32">
        <v>43</v>
      </c>
      <c r="P4" s="32">
        <v>1</v>
      </c>
      <c r="Q4" s="3">
        <f t="shared" ref="Q4:Q20" si="3">SUM(N4:P4)</f>
        <v>163</v>
      </c>
      <c r="R4" s="34">
        <f t="shared" ref="R4:R21" si="4">O4/Q4</f>
        <v>0.26380368098159507</v>
      </c>
      <c r="S4" s="36">
        <v>-7</v>
      </c>
      <c r="T4" s="50">
        <v>26</v>
      </c>
      <c r="Y4" s="249" t="s">
        <v>503</v>
      </c>
      <c r="Z4" s="250" t="s">
        <v>565</v>
      </c>
      <c r="AA4" s="251">
        <v>11</v>
      </c>
      <c r="AB4" s="251">
        <v>33</v>
      </c>
      <c r="AC4" s="251">
        <v>44</v>
      </c>
      <c r="AD4" s="251" t="s">
        <v>566</v>
      </c>
      <c r="AS4" s="1" t="s">
        <v>4</v>
      </c>
      <c r="AT4" s="2" t="e">
        <f>-#REF!</f>
        <v>#REF!</v>
      </c>
      <c r="AU4" s="5">
        <v>1695</v>
      </c>
      <c r="AV4" t="e">
        <f t="shared" si="0"/>
        <v>#REF!</v>
      </c>
    </row>
    <row r="5" spans="1:48" ht="15" customHeight="1">
      <c r="A5" s="67"/>
      <c r="B5" s="32" t="s">
        <v>92</v>
      </c>
      <c r="C5" s="62" t="s">
        <v>93</v>
      </c>
      <c r="D5" s="68"/>
      <c r="E5" s="52"/>
      <c r="H5" s="49">
        <v>2004</v>
      </c>
      <c r="I5" s="31">
        <v>141</v>
      </c>
      <c r="J5" s="32">
        <v>28</v>
      </c>
      <c r="K5" s="32">
        <v>0</v>
      </c>
      <c r="L5" s="3">
        <f t="shared" si="1"/>
        <v>169</v>
      </c>
      <c r="M5" s="34">
        <f t="shared" si="2"/>
        <v>0.16568047337278108</v>
      </c>
      <c r="N5" s="31">
        <v>116</v>
      </c>
      <c r="O5" s="32">
        <v>18</v>
      </c>
      <c r="P5" s="32">
        <v>0</v>
      </c>
      <c r="Q5" s="3">
        <f t="shared" si="3"/>
        <v>134</v>
      </c>
      <c r="R5" s="34">
        <f t="shared" si="4"/>
        <v>0.13432835820895522</v>
      </c>
      <c r="S5" s="35">
        <v>10</v>
      </c>
      <c r="T5" s="50">
        <v>35</v>
      </c>
      <c r="Y5" s="249" t="s">
        <v>492</v>
      </c>
      <c r="Z5" s="250" t="s">
        <v>565</v>
      </c>
      <c r="AA5" s="251">
        <v>9</v>
      </c>
      <c r="AB5" s="251">
        <v>8</v>
      </c>
      <c r="AC5" s="251">
        <v>17</v>
      </c>
      <c r="AD5" s="251" t="s">
        <v>567</v>
      </c>
      <c r="AS5" s="1" t="s">
        <v>5</v>
      </c>
      <c r="AT5" s="2" t="e">
        <f>-#REF!</f>
        <v>#REF!</v>
      </c>
      <c r="AU5" s="5">
        <v>1748</v>
      </c>
      <c r="AV5" t="e">
        <f t="shared" si="0"/>
        <v>#REF!</v>
      </c>
    </row>
    <row r="6" spans="1:48" ht="15" customHeight="1">
      <c r="A6" s="69" t="s">
        <v>407</v>
      </c>
      <c r="B6" s="32">
        <v>233</v>
      </c>
      <c r="C6" s="62">
        <v>223</v>
      </c>
      <c r="D6" s="68">
        <v>456</v>
      </c>
      <c r="E6" s="52" t="s">
        <v>37</v>
      </c>
      <c r="H6" s="49">
        <v>2005</v>
      </c>
      <c r="I6" s="31">
        <v>134</v>
      </c>
      <c r="J6" s="32">
        <v>18</v>
      </c>
      <c r="K6" s="32">
        <v>1</v>
      </c>
      <c r="L6" s="3">
        <f t="shared" si="1"/>
        <v>153</v>
      </c>
      <c r="M6" s="34">
        <f t="shared" si="2"/>
        <v>0.11764705882352941</v>
      </c>
      <c r="N6" s="31">
        <v>140</v>
      </c>
      <c r="O6" s="32">
        <v>15</v>
      </c>
      <c r="P6" s="32">
        <v>7</v>
      </c>
      <c r="Q6" s="3">
        <f t="shared" si="3"/>
        <v>162</v>
      </c>
      <c r="R6" s="34">
        <f t="shared" si="4"/>
        <v>9.2592592592592587E-2</v>
      </c>
      <c r="S6" s="35">
        <v>3</v>
      </c>
      <c r="T6" s="51">
        <v>-9</v>
      </c>
      <c r="Y6" s="249" t="s">
        <v>502</v>
      </c>
      <c r="Z6" s="250" t="s">
        <v>565</v>
      </c>
      <c r="AA6" s="251">
        <v>0</v>
      </c>
      <c r="AB6" s="251">
        <v>6</v>
      </c>
      <c r="AC6" s="251">
        <v>6</v>
      </c>
      <c r="AD6" s="251" t="s">
        <v>568</v>
      </c>
      <c r="AS6" s="9" t="s">
        <v>6</v>
      </c>
      <c r="AT6" s="2" t="e">
        <f>-#REF!</f>
        <v>#REF!</v>
      </c>
      <c r="AU6" s="10">
        <f>SUM(AU2:AU5)</f>
        <v>5547</v>
      </c>
      <c r="AV6" s="11" t="e">
        <f t="shared" si="0"/>
        <v>#REF!</v>
      </c>
    </row>
    <row r="7" spans="1:48" ht="15" customHeight="1">
      <c r="A7" s="67"/>
      <c r="B7" s="32" t="s">
        <v>95</v>
      </c>
      <c r="C7" s="62" t="s">
        <v>96</v>
      </c>
      <c r="D7" s="68"/>
      <c r="E7" s="52"/>
      <c r="H7" s="49">
        <v>2006</v>
      </c>
      <c r="I7" s="31">
        <v>120</v>
      </c>
      <c r="J7" s="32">
        <v>15</v>
      </c>
      <c r="K7" s="32">
        <v>0</v>
      </c>
      <c r="L7" s="3">
        <f t="shared" si="1"/>
        <v>135</v>
      </c>
      <c r="M7" s="34">
        <f t="shared" si="2"/>
        <v>0.1111111111111111</v>
      </c>
      <c r="N7" s="31">
        <v>115</v>
      </c>
      <c r="O7" s="32">
        <v>4</v>
      </c>
      <c r="P7" s="32">
        <v>6</v>
      </c>
      <c r="Q7" s="3">
        <f t="shared" si="3"/>
        <v>125</v>
      </c>
      <c r="R7" s="34">
        <f t="shared" si="4"/>
        <v>3.2000000000000001E-2</v>
      </c>
      <c r="S7" s="35">
        <v>11</v>
      </c>
      <c r="T7" s="50">
        <v>10</v>
      </c>
      <c r="Y7" s="249" t="s">
        <v>491</v>
      </c>
      <c r="Z7" s="250" t="s">
        <v>565</v>
      </c>
      <c r="AA7" s="251">
        <v>3</v>
      </c>
      <c r="AB7" s="251">
        <v>2</v>
      </c>
      <c r="AC7" s="251">
        <v>5</v>
      </c>
      <c r="AD7" s="251" t="s">
        <v>569</v>
      </c>
    </row>
    <row r="8" spans="1:48" ht="15" customHeight="1">
      <c r="A8" s="67" t="s">
        <v>97</v>
      </c>
      <c r="B8" s="32">
        <v>259</v>
      </c>
      <c r="C8" s="62">
        <v>248</v>
      </c>
      <c r="D8" s="68">
        <v>507</v>
      </c>
      <c r="E8" s="52" t="s">
        <v>98</v>
      </c>
      <c r="H8" s="49">
        <v>2007</v>
      </c>
      <c r="I8" s="31">
        <v>143</v>
      </c>
      <c r="J8" s="32">
        <v>33</v>
      </c>
      <c r="K8" s="32">
        <v>0</v>
      </c>
      <c r="L8" s="3">
        <f t="shared" si="1"/>
        <v>176</v>
      </c>
      <c r="M8" s="34">
        <f t="shared" si="2"/>
        <v>0.1875</v>
      </c>
      <c r="N8" s="31">
        <v>110</v>
      </c>
      <c r="O8" s="32">
        <v>1</v>
      </c>
      <c r="P8" s="32">
        <v>0</v>
      </c>
      <c r="Q8" s="3">
        <f t="shared" si="3"/>
        <v>111</v>
      </c>
      <c r="R8" s="34">
        <f t="shared" si="4"/>
        <v>9.0090090090090089E-3</v>
      </c>
      <c r="S8" s="35">
        <v>32</v>
      </c>
      <c r="T8" s="50">
        <v>65</v>
      </c>
      <c r="Y8" s="249" t="s">
        <v>488</v>
      </c>
      <c r="Z8" s="250" t="s">
        <v>565</v>
      </c>
      <c r="AA8" s="251">
        <v>2</v>
      </c>
      <c r="AB8" s="251">
        <v>2</v>
      </c>
      <c r="AC8" s="251">
        <v>4</v>
      </c>
      <c r="AD8" s="251" t="s">
        <v>570</v>
      </c>
    </row>
    <row r="9" spans="1:48" ht="15" customHeight="1">
      <c r="A9" s="67"/>
      <c r="B9" s="32" t="s">
        <v>95</v>
      </c>
      <c r="C9" s="62" t="s">
        <v>96</v>
      </c>
      <c r="D9" s="68"/>
      <c r="E9" s="52"/>
      <c r="H9" s="49">
        <v>2008</v>
      </c>
      <c r="I9" s="31">
        <v>157</v>
      </c>
      <c r="J9" s="32">
        <v>35</v>
      </c>
      <c r="K9" s="32">
        <v>0</v>
      </c>
      <c r="L9" s="3">
        <f t="shared" si="1"/>
        <v>192</v>
      </c>
      <c r="M9" s="34">
        <f t="shared" si="2"/>
        <v>0.18229166666666666</v>
      </c>
      <c r="N9" s="31">
        <v>139</v>
      </c>
      <c r="O9" s="32">
        <v>35</v>
      </c>
      <c r="P9" s="32">
        <v>7</v>
      </c>
      <c r="Q9" s="3">
        <f t="shared" si="3"/>
        <v>181</v>
      </c>
      <c r="R9" s="34">
        <f t="shared" si="4"/>
        <v>0.19337016574585636</v>
      </c>
      <c r="S9" s="32">
        <v>0</v>
      </c>
      <c r="T9" s="50">
        <v>11</v>
      </c>
      <c r="Y9" s="249" t="s">
        <v>571</v>
      </c>
      <c r="Z9" s="250" t="s">
        <v>563</v>
      </c>
      <c r="AA9" s="251">
        <v>2</v>
      </c>
      <c r="AB9" s="251">
        <v>2</v>
      </c>
      <c r="AC9" s="251">
        <v>4</v>
      </c>
      <c r="AD9" s="251" t="s">
        <v>570</v>
      </c>
    </row>
    <row r="10" spans="1:48" ht="15" customHeight="1">
      <c r="A10" s="67" t="s">
        <v>99</v>
      </c>
      <c r="B10" s="32">
        <v>289</v>
      </c>
      <c r="C10" s="62">
        <v>284</v>
      </c>
      <c r="D10" s="68">
        <v>573</v>
      </c>
      <c r="E10" s="52" t="s">
        <v>102</v>
      </c>
      <c r="H10" s="49">
        <v>2009</v>
      </c>
      <c r="I10" s="31">
        <v>115</v>
      </c>
      <c r="J10" s="32">
        <v>34</v>
      </c>
      <c r="K10" s="32">
        <v>2</v>
      </c>
      <c r="L10" s="3">
        <f t="shared" si="1"/>
        <v>151</v>
      </c>
      <c r="M10" s="34">
        <f t="shared" si="2"/>
        <v>0.2251655629139073</v>
      </c>
      <c r="N10" s="31">
        <v>112</v>
      </c>
      <c r="O10" s="32">
        <v>2</v>
      </c>
      <c r="P10" s="32">
        <v>6</v>
      </c>
      <c r="Q10" s="3">
        <f t="shared" si="3"/>
        <v>120</v>
      </c>
      <c r="R10" s="34">
        <f t="shared" si="4"/>
        <v>1.6666666666666666E-2</v>
      </c>
      <c r="S10" s="35">
        <v>32</v>
      </c>
      <c r="T10" s="50">
        <v>31</v>
      </c>
      <c r="Y10" s="249" t="s">
        <v>489</v>
      </c>
      <c r="Z10" s="250" t="s">
        <v>565</v>
      </c>
      <c r="AA10" s="251">
        <v>0</v>
      </c>
      <c r="AB10" s="251">
        <v>3</v>
      </c>
      <c r="AC10" s="251">
        <v>3</v>
      </c>
      <c r="AD10" s="251" t="s">
        <v>572</v>
      </c>
    </row>
    <row r="11" spans="1:48" ht="15" customHeight="1">
      <c r="A11" s="67"/>
      <c r="B11" s="32" t="s">
        <v>100</v>
      </c>
      <c r="C11" s="62" t="s">
        <v>101</v>
      </c>
      <c r="D11" s="68"/>
      <c r="E11" s="52"/>
      <c r="H11" s="49">
        <v>2010</v>
      </c>
      <c r="I11" s="31">
        <v>129</v>
      </c>
      <c r="J11" s="32">
        <v>47</v>
      </c>
      <c r="K11" s="32">
        <v>30</v>
      </c>
      <c r="L11" s="3">
        <f t="shared" si="1"/>
        <v>206</v>
      </c>
      <c r="M11" s="34">
        <f t="shared" si="2"/>
        <v>0.22815533980582525</v>
      </c>
      <c r="N11" s="31">
        <v>153</v>
      </c>
      <c r="O11" s="32">
        <v>10</v>
      </c>
      <c r="P11" s="32">
        <v>20</v>
      </c>
      <c r="Q11" s="3">
        <f t="shared" si="3"/>
        <v>183</v>
      </c>
      <c r="R11" s="34">
        <f t="shared" si="4"/>
        <v>5.4644808743169397E-2</v>
      </c>
      <c r="S11" s="35">
        <v>37</v>
      </c>
      <c r="T11" s="50">
        <v>23</v>
      </c>
      <c r="Y11" s="249" t="s">
        <v>486</v>
      </c>
      <c r="Z11" s="250" t="s">
        <v>565</v>
      </c>
      <c r="AA11" s="251">
        <v>3</v>
      </c>
      <c r="AB11" s="251">
        <v>0</v>
      </c>
      <c r="AC11" s="251">
        <v>3</v>
      </c>
      <c r="AD11" s="251" t="s">
        <v>572</v>
      </c>
    </row>
    <row r="12" spans="1:48" ht="15" customHeight="1">
      <c r="A12" s="67" t="s">
        <v>103</v>
      </c>
      <c r="B12" s="32">
        <v>297</v>
      </c>
      <c r="C12" s="62">
        <v>281</v>
      </c>
      <c r="D12" s="68">
        <v>578</v>
      </c>
      <c r="E12" s="52" t="s">
        <v>102</v>
      </c>
      <c r="H12" s="49">
        <v>2011</v>
      </c>
      <c r="I12" s="31">
        <v>123</v>
      </c>
      <c r="J12" s="32">
        <v>18</v>
      </c>
      <c r="K12" s="32">
        <v>4</v>
      </c>
      <c r="L12" s="3">
        <f t="shared" si="1"/>
        <v>145</v>
      </c>
      <c r="M12" s="34">
        <f t="shared" si="2"/>
        <v>0.12413793103448276</v>
      </c>
      <c r="N12" s="31">
        <v>143</v>
      </c>
      <c r="O12" s="32">
        <v>8</v>
      </c>
      <c r="P12" s="32">
        <v>12</v>
      </c>
      <c r="Q12" s="3">
        <f t="shared" si="3"/>
        <v>163</v>
      </c>
      <c r="R12" s="34">
        <f t="shared" si="4"/>
        <v>4.9079754601226995E-2</v>
      </c>
      <c r="S12" s="35">
        <v>10</v>
      </c>
      <c r="T12" s="51">
        <v>-18</v>
      </c>
      <c r="Y12" s="249" t="s">
        <v>487</v>
      </c>
      <c r="Z12" s="250" t="s">
        <v>565</v>
      </c>
      <c r="AA12" s="251">
        <v>1</v>
      </c>
      <c r="AB12" s="251">
        <v>2</v>
      </c>
      <c r="AC12" s="251">
        <v>3</v>
      </c>
      <c r="AD12" s="251" t="s">
        <v>572</v>
      </c>
    </row>
    <row r="13" spans="1:48" ht="15" customHeight="1">
      <c r="A13" s="67"/>
      <c r="B13" s="32" t="s">
        <v>104</v>
      </c>
      <c r="C13" s="62" t="s">
        <v>105</v>
      </c>
      <c r="D13" s="68"/>
      <c r="E13" s="52"/>
      <c r="H13" s="49">
        <v>2012</v>
      </c>
      <c r="I13" s="31">
        <v>179</v>
      </c>
      <c r="J13" s="32">
        <v>31</v>
      </c>
      <c r="K13" s="32">
        <v>3</v>
      </c>
      <c r="L13" s="3">
        <f t="shared" si="1"/>
        <v>213</v>
      </c>
      <c r="M13" s="34">
        <f t="shared" si="2"/>
        <v>0.14553990610328638</v>
      </c>
      <c r="N13" s="31">
        <v>159</v>
      </c>
      <c r="O13" s="32">
        <v>12</v>
      </c>
      <c r="P13" s="32">
        <v>5</v>
      </c>
      <c r="Q13" s="3">
        <f t="shared" si="3"/>
        <v>176</v>
      </c>
      <c r="R13" s="34">
        <f t="shared" si="4"/>
        <v>6.8181818181818177E-2</v>
      </c>
      <c r="S13" s="35">
        <v>19</v>
      </c>
      <c r="T13" s="50">
        <v>37</v>
      </c>
      <c r="Y13" s="249" t="s">
        <v>573</v>
      </c>
      <c r="Z13" s="250" t="s">
        <v>574</v>
      </c>
      <c r="AA13" s="251">
        <v>2</v>
      </c>
      <c r="AB13" s="251">
        <v>1</v>
      </c>
      <c r="AC13" s="251">
        <v>3</v>
      </c>
      <c r="AD13" s="251" t="s">
        <v>572</v>
      </c>
    </row>
    <row r="14" spans="1:48" ht="15" customHeight="1">
      <c r="A14" s="67" t="s">
        <v>106</v>
      </c>
      <c r="B14" s="32">
        <v>303</v>
      </c>
      <c r="C14" s="62">
        <v>279</v>
      </c>
      <c r="D14" s="68">
        <v>582</v>
      </c>
      <c r="E14" s="52" t="s">
        <v>109</v>
      </c>
      <c r="H14" s="49">
        <v>2013</v>
      </c>
      <c r="I14" s="31">
        <v>135</v>
      </c>
      <c r="J14" s="32">
        <v>28</v>
      </c>
      <c r="K14" s="32">
        <v>95</v>
      </c>
      <c r="L14" s="3">
        <f t="shared" si="1"/>
        <v>258</v>
      </c>
      <c r="M14" s="34">
        <f t="shared" si="2"/>
        <v>0.10852713178294573</v>
      </c>
      <c r="N14" s="31">
        <v>165</v>
      </c>
      <c r="O14" s="32">
        <v>12</v>
      </c>
      <c r="P14" s="32">
        <v>12</v>
      </c>
      <c r="Q14" s="3">
        <f t="shared" si="3"/>
        <v>189</v>
      </c>
      <c r="R14" s="34">
        <f t="shared" si="4"/>
        <v>6.3492063492063489E-2</v>
      </c>
      <c r="S14" s="35">
        <v>16</v>
      </c>
      <c r="T14" s="50">
        <v>69</v>
      </c>
      <c r="Y14" s="249" t="s">
        <v>505</v>
      </c>
      <c r="Z14" s="250" t="s">
        <v>563</v>
      </c>
      <c r="AA14" s="251">
        <v>0</v>
      </c>
      <c r="AB14" s="251">
        <v>1</v>
      </c>
      <c r="AC14" s="251">
        <v>1</v>
      </c>
      <c r="AD14" s="251" t="s">
        <v>575</v>
      </c>
    </row>
    <row r="15" spans="1:48" ht="15" customHeight="1">
      <c r="A15" s="67"/>
      <c r="B15" s="32" t="s">
        <v>107</v>
      </c>
      <c r="C15" s="62" t="s">
        <v>108</v>
      </c>
      <c r="D15" s="68"/>
      <c r="E15" s="52"/>
      <c r="H15" s="49">
        <v>2014</v>
      </c>
      <c r="I15" s="31">
        <v>168</v>
      </c>
      <c r="J15" s="32">
        <v>21</v>
      </c>
      <c r="K15" s="32">
        <v>7</v>
      </c>
      <c r="L15" s="3">
        <f t="shared" si="1"/>
        <v>196</v>
      </c>
      <c r="M15" s="34">
        <f t="shared" si="2"/>
        <v>0.10714285714285714</v>
      </c>
      <c r="N15" s="31">
        <v>130</v>
      </c>
      <c r="O15" s="32">
        <v>17</v>
      </c>
      <c r="P15" s="32">
        <v>20</v>
      </c>
      <c r="Q15" s="3">
        <f t="shared" si="3"/>
        <v>167</v>
      </c>
      <c r="R15" s="34">
        <f t="shared" si="4"/>
        <v>0.10179640718562874</v>
      </c>
      <c r="S15" s="35">
        <v>4</v>
      </c>
      <c r="T15" s="50">
        <v>29</v>
      </c>
      <c r="Y15" s="249" t="s">
        <v>527</v>
      </c>
      <c r="Z15" s="250" t="s">
        <v>565</v>
      </c>
      <c r="AA15" s="251">
        <v>0</v>
      </c>
      <c r="AB15" s="251">
        <v>1</v>
      </c>
      <c r="AC15" s="251">
        <v>1</v>
      </c>
      <c r="AD15" s="251" t="s">
        <v>575</v>
      </c>
    </row>
    <row r="16" spans="1:48" ht="15" customHeight="1">
      <c r="A16" s="67" t="s">
        <v>110</v>
      </c>
      <c r="B16" s="32">
        <v>322</v>
      </c>
      <c r="C16" s="62">
        <v>321</v>
      </c>
      <c r="D16" s="68">
        <v>643</v>
      </c>
      <c r="E16" s="52" t="s">
        <v>113</v>
      </c>
      <c r="H16" s="49">
        <v>2015</v>
      </c>
      <c r="I16" s="31">
        <v>141</v>
      </c>
      <c r="J16" s="32">
        <v>23</v>
      </c>
      <c r="K16" s="32">
        <v>7</v>
      </c>
      <c r="L16" s="3">
        <f t="shared" si="1"/>
        <v>171</v>
      </c>
      <c r="M16" s="34">
        <f t="shared" si="2"/>
        <v>0.13450292397660818</v>
      </c>
      <c r="N16" s="31">
        <v>132</v>
      </c>
      <c r="O16" s="32">
        <v>21</v>
      </c>
      <c r="P16" s="32">
        <v>18</v>
      </c>
      <c r="Q16" s="3">
        <f t="shared" si="3"/>
        <v>171</v>
      </c>
      <c r="R16" s="34">
        <f t="shared" si="4"/>
        <v>0.12280701754385964</v>
      </c>
      <c r="S16" s="35">
        <v>2</v>
      </c>
      <c r="T16" s="52">
        <v>0</v>
      </c>
      <c r="Y16" s="249" t="s">
        <v>534</v>
      </c>
      <c r="Z16" s="250" t="s">
        <v>565</v>
      </c>
      <c r="AA16" s="251">
        <v>0</v>
      </c>
      <c r="AB16" s="251">
        <v>1</v>
      </c>
      <c r="AC16" s="251">
        <v>1</v>
      </c>
      <c r="AD16" s="251" t="s">
        <v>575</v>
      </c>
    </row>
    <row r="17" spans="1:30" ht="15" customHeight="1">
      <c r="A17" s="67"/>
      <c r="B17" s="32" t="s">
        <v>111</v>
      </c>
      <c r="C17" s="62" t="s">
        <v>112</v>
      </c>
      <c r="D17" s="68"/>
      <c r="E17" s="52"/>
      <c r="H17" s="49">
        <v>2016</v>
      </c>
      <c r="I17" s="31">
        <v>157</v>
      </c>
      <c r="J17" s="32">
        <v>30</v>
      </c>
      <c r="K17" s="32">
        <v>5</v>
      </c>
      <c r="L17" s="3">
        <f t="shared" si="1"/>
        <v>192</v>
      </c>
      <c r="M17" s="34">
        <f t="shared" si="2"/>
        <v>0.15625</v>
      </c>
      <c r="N17" s="31">
        <v>149</v>
      </c>
      <c r="O17" s="32">
        <v>15</v>
      </c>
      <c r="P17" s="32">
        <v>5</v>
      </c>
      <c r="Q17" s="3">
        <f t="shared" si="3"/>
        <v>169</v>
      </c>
      <c r="R17" s="34">
        <f t="shared" si="4"/>
        <v>8.8757396449704137E-2</v>
      </c>
      <c r="S17" s="35">
        <v>15</v>
      </c>
      <c r="T17" s="50">
        <v>23</v>
      </c>
      <c r="Y17" s="249" t="s">
        <v>576</v>
      </c>
      <c r="Z17" s="250" t="s">
        <v>563</v>
      </c>
      <c r="AA17" s="251">
        <v>0</v>
      </c>
      <c r="AB17" s="251">
        <v>1</v>
      </c>
      <c r="AC17" s="251">
        <v>1</v>
      </c>
      <c r="AD17" s="251" t="s">
        <v>575</v>
      </c>
    </row>
    <row r="18" spans="1:30" ht="15" customHeight="1">
      <c r="A18" s="67" t="s">
        <v>114</v>
      </c>
      <c r="B18" s="32">
        <v>357</v>
      </c>
      <c r="C18" s="62">
        <v>337</v>
      </c>
      <c r="D18" s="68">
        <v>694</v>
      </c>
      <c r="E18" s="52" t="s">
        <v>115</v>
      </c>
      <c r="H18" s="49">
        <v>2017</v>
      </c>
      <c r="I18" s="31">
        <v>169</v>
      </c>
      <c r="J18" s="32">
        <v>29</v>
      </c>
      <c r="K18" s="32">
        <v>7</v>
      </c>
      <c r="L18" s="3">
        <f t="shared" si="1"/>
        <v>205</v>
      </c>
      <c r="M18" s="34">
        <f t="shared" si="2"/>
        <v>0.14146341463414633</v>
      </c>
      <c r="N18" s="31">
        <v>140</v>
      </c>
      <c r="O18" s="32">
        <v>26</v>
      </c>
      <c r="P18" s="32">
        <v>5</v>
      </c>
      <c r="Q18" s="3">
        <f t="shared" si="3"/>
        <v>171</v>
      </c>
      <c r="R18" s="34">
        <f t="shared" si="4"/>
        <v>0.15204678362573099</v>
      </c>
      <c r="S18" s="35">
        <v>3</v>
      </c>
      <c r="T18" s="50">
        <v>34</v>
      </c>
      <c r="Y18" s="249" t="s">
        <v>577</v>
      </c>
      <c r="Z18" s="250" t="s">
        <v>563</v>
      </c>
      <c r="AA18" s="251">
        <v>1</v>
      </c>
      <c r="AB18" s="251">
        <v>0</v>
      </c>
      <c r="AC18" s="251">
        <v>1</v>
      </c>
      <c r="AD18" s="251" t="s">
        <v>575</v>
      </c>
    </row>
    <row r="19" spans="1:30" ht="15" customHeight="1">
      <c r="A19" s="67"/>
      <c r="B19" s="32" t="s">
        <v>104</v>
      </c>
      <c r="C19" s="62" t="s">
        <v>105</v>
      </c>
      <c r="D19" s="68"/>
      <c r="E19" s="52"/>
      <c r="H19" s="49">
        <v>2018</v>
      </c>
      <c r="I19" s="31">
        <v>177</v>
      </c>
      <c r="J19" s="32">
        <v>46</v>
      </c>
      <c r="K19" s="32">
        <v>12</v>
      </c>
      <c r="L19" s="3">
        <f t="shared" si="1"/>
        <v>235</v>
      </c>
      <c r="M19" s="34">
        <f t="shared" si="2"/>
        <v>0.19574468085106383</v>
      </c>
      <c r="N19" s="31">
        <v>163</v>
      </c>
      <c r="O19" s="32">
        <v>43</v>
      </c>
      <c r="P19" s="32">
        <v>4</v>
      </c>
      <c r="Q19" s="3">
        <f t="shared" si="3"/>
        <v>210</v>
      </c>
      <c r="R19" s="34">
        <f t="shared" si="4"/>
        <v>0.20476190476190476</v>
      </c>
      <c r="S19" s="35">
        <v>3</v>
      </c>
      <c r="T19" s="50">
        <v>25</v>
      </c>
      <c r="Y19" s="249" t="s">
        <v>493</v>
      </c>
      <c r="Z19" s="250" t="s">
        <v>565</v>
      </c>
      <c r="AA19" s="251">
        <v>0</v>
      </c>
      <c r="AB19" s="251">
        <v>1</v>
      </c>
      <c r="AC19" s="251">
        <v>1</v>
      </c>
      <c r="AD19" s="251" t="s">
        <v>575</v>
      </c>
    </row>
    <row r="20" spans="1:30" ht="15" customHeight="1">
      <c r="A20" s="67" t="s">
        <v>116</v>
      </c>
      <c r="B20" s="32">
        <v>409</v>
      </c>
      <c r="C20" s="62">
        <v>471</v>
      </c>
      <c r="D20" s="68">
        <v>880</v>
      </c>
      <c r="E20" s="52" t="s">
        <v>119</v>
      </c>
      <c r="H20" s="53">
        <v>2019</v>
      </c>
      <c r="I20" s="37">
        <v>174</v>
      </c>
      <c r="J20" s="38">
        <v>37</v>
      </c>
      <c r="K20" s="38">
        <v>17</v>
      </c>
      <c r="L20" s="39">
        <f t="shared" si="1"/>
        <v>228</v>
      </c>
      <c r="M20" s="40">
        <f t="shared" si="2"/>
        <v>0.16228070175438597</v>
      </c>
      <c r="N20" s="37">
        <v>169</v>
      </c>
      <c r="O20" s="38">
        <v>32</v>
      </c>
      <c r="P20" s="38">
        <v>20</v>
      </c>
      <c r="Q20" s="39">
        <f t="shared" si="3"/>
        <v>221</v>
      </c>
      <c r="R20" s="40">
        <f t="shared" si="4"/>
        <v>0.14479638009049775</v>
      </c>
      <c r="S20" s="41">
        <v>5</v>
      </c>
      <c r="T20" s="54">
        <v>7</v>
      </c>
      <c r="Y20" s="249" t="s">
        <v>508</v>
      </c>
      <c r="Z20" s="250" t="s">
        <v>565</v>
      </c>
      <c r="AA20" s="251">
        <v>0</v>
      </c>
      <c r="AB20" s="251">
        <v>1</v>
      </c>
      <c r="AC20" s="251">
        <v>1</v>
      </c>
      <c r="AD20" s="251" t="s">
        <v>575</v>
      </c>
    </row>
    <row r="21" spans="1:30" ht="15" customHeight="1" thickBot="1">
      <c r="A21" s="67"/>
      <c r="B21" s="32" t="s">
        <v>117</v>
      </c>
      <c r="C21" s="62" t="s">
        <v>118</v>
      </c>
      <c r="D21" s="68"/>
      <c r="E21" s="52"/>
      <c r="H21" s="55" t="s">
        <v>82</v>
      </c>
      <c r="I21" s="56">
        <f>AVERAGE(I3:I20)</f>
        <v>145.22222222222223</v>
      </c>
      <c r="J21" s="57">
        <f t="shared" ref="J21:L21" si="5">AVERAGE(J3:J20)</f>
        <v>29.277777777777779</v>
      </c>
      <c r="K21" s="57">
        <f t="shared" si="5"/>
        <v>11.944444444444445</v>
      </c>
      <c r="L21" s="57">
        <f t="shared" si="5"/>
        <v>186.44444444444446</v>
      </c>
      <c r="M21" s="58">
        <f t="shared" si="2"/>
        <v>0.1570321811680572</v>
      </c>
      <c r="N21" s="56">
        <f>AVERAGE(N3:N20)</f>
        <v>137.88888888888889</v>
      </c>
      <c r="O21" s="57">
        <f>AVERAGE(O3:O20)</f>
        <v>17.722222222222221</v>
      </c>
      <c r="P21" s="57">
        <f>AVERAGE(P3:P20)</f>
        <v>8.2222222222222214</v>
      </c>
      <c r="Q21" s="57">
        <f t="shared" ref="Q21" si="6">AVERAGE(Q3:Q20)</f>
        <v>163.83333333333334</v>
      </c>
      <c r="R21" s="58">
        <f t="shared" si="4"/>
        <v>0.10817226178365547</v>
      </c>
      <c r="S21" s="57">
        <f>AVERAGE(S3:S20)</f>
        <v>11.555555555555555</v>
      </c>
      <c r="T21" s="59">
        <f>AVERAGE(T3:T20)</f>
        <v>22.611111111111111</v>
      </c>
      <c r="Y21" s="249" t="s">
        <v>578</v>
      </c>
      <c r="Z21" s="250" t="s">
        <v>579</v>
      </c>
      <c r="AA21" s="251">
        <v>28</v>
      </c>
      <c r="AB21" s="251">
        <v>31</v>
      </c>
      <c r="AC21" s="251">
        <v>59</v>
      </c>
      <c r="AD21" s="251" t="s">
        <v>580</v>
      </c>
    </row>
    <row r="22" spans="1:30" ht="15" customHeight="1">
      <c r="A22" s="67" t="s">
        <v>120</v>
      </c>
      <c r="B22" s="32">
        <v>496</v>
      </c>
      <c r="C22" s="62">
        <v>461</v>
      </c>
      <c r="D22" s="68">
        <v>957</v>
      </c>
      <c r="E22" s="52" t="s">
        <v>123</v>
      </c>
      <c r="Y22" s="249" t="s">
        <v>581</v>
      </c>
      <c r="Z22" s="250" t="s">
        <v>582</v>
      </c>
      <c r="AA22" s="251">
        <v>0</v>
      </c>
      <c r="AB22" s="251">
        <v>6</v>
      </c>
      <c r="AC22" s="251">
        <v>6</v>
      </c>
      <c r="AD22" s="251" t="s">
        <v>568</v>
      </c>
    </row>
    <row r="23" spans="1:30" ht="15" customHeight="1">
      <c r="A23" s="67"/>
      <c r="B23" s="32" t="s">
        <v>121</v>
      </c>
      <c r="C23" s="62" t="s">
        <v>122</v>
      </c>
      <c r="D23" s="68"/>
      <c r="E23" s="52"/>
      <c r="Y23" s="249" t="s">
        <v>526</v>
      </c>
      <c r="Z23" s="250" t="s">
        <v>583</v>
      </c>
      <c r="AA23" s="251">
        <v>2</v>
      </c>
      <c r="AB23" s="251">
        <v>2</v>
      </c>
      <c r="AC23" s="251">
        <v>4</v>
      </c>
      <c r="AD23" s="251" t="s">
        <v>570</v>
      </c>
    </row>
    <row r="24" spans="1:30" ht="15" customHeight="1">
      <c r="A24" s="67" t="s">
        <v>124</v>
      </c>
      <c r="B24" s="32">
        <v>433</v>
      </c>
      <c r="C24" s="62">
        <v>493</v>
      </c>
      <c r="D24" s="68">
        <v>926</v>
      </c>
      <c r="E24" s="52" t="s">
        <v>127</v>
      </c>
      <c r="Y24" s="249" t="s">
        <v>512</v>
      </c>
      <c r="Z24" s="250" t="s">
        <v>579</v>
      </c>
      <c r="AA24" s="251">
        <v>0</v>
      </c>
      <c r="AB24" s="251">
        <v>1</v>
      </c>
      <c r="AC24" s="251">
        <v>1</v>
      </c>
      <c r="AD24" s="251" t="s">
        <v>575</v>
      </c>
    </row>
    <row r="25" spans="1:30" ht="15" customHeight="1">
      <c r="A25" s="67"/>
      <c r="B25" s="32" t="s">
        <v>125</v>
      </c>
      <c r="C25" s="62" t="s">
        <v>126</v>
      </c>
      <c r="D25" s="68"/>
      <c r="E25" s="5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Y25" s="249" t="s">
        <v>496</v>
      </c>
      <c r="Z25" s="250" t="s">
        <v>584</v>
      </c>
      <c r="AA25" s="251">
        <v>1</v>
      </c>
      <c r="AB25" s="251">
        <v>4</v>
      </c>
      <c r="AC25" s="251">
        <v>5</v>
      </c>
      <c r="AD25" s="251" t="s">
        <v>569</v>
      </c>
    </row>
    <row r="26" spans="1:30" ht="15" customHeight="1">
      <c r="A26" s="67" t="s">
        <v>128</v>
      </c>
      <c r="B26" s="32">
        <v>376</v>
      </c>
      <c r="C26" s="62">
        <v>386</v>
      </c>
      <c r="D26" s="68">
        <v>762</v>
      </c>
      <c r="E26" s="52" t="s">
        <v>131</v>
      </c>
      <c r="Y26" s="249" t="s">
        <v>585</v>
      </c>
      <c r="Z26" s="250" t="s">
        <v>584</v>
      </c>
      <c r="AA26" s="251">
        <v>0</v>
      </c>
      <c r="AB26" s="251">
        <v>3</v>
      </c>
      <c r="AC26" s="251">
        <v>3</v>
      </c>
      <c r="AD26" s="251" t="s">
        <v>572</v>
      </c>
    </row>
    <row r="27" spans="1:30" ht="15" customHeight="1">
      <c r="A27" s="67"/>
      <c r="B27" s="32" t="s">
        <v>129</v>
      </c>
      <c r="C27" s="62" t="s">
        <v>130</v>
      </c>
      <c r="D27" s="68"/>
      <c r="E27" s="52"/>
      <c r="Y27" s="249" t="s">
        <v>522</v>
      </c>
      <c r="Z27" s="250" t="s">
        <v>584</v>
      </c>
      <c r="AA27" s="251">
        <v>3</v>
      </c>
      <c r="AB27" s="251">
        <v>0</v>
      </c>
      <c r="AC27" s="251">
        <v>3</v>
      </c>
      <c r="AD27" s="251" t="s">
        <v>572</v>
      </c>
    </row>
    <row r="28" spans="1:30" ht="15" customHeight="1">
      <c r="A28" s="67" t="s">
        <v>132</v>
      </c>
      <c r="B28" s="32">
        <v>369</v>
      </c>
      <c r="C28" s="62">
        <v>362</v>
      </c>
      <c r="D28" s="68">
        <v>731</v>
      </c>
      <c r="E28" s="52" t="s">
        <v>135</v>
      </c>
      <c r="Y28" s="249" t="s">
        <v>467</v>
      </c>
      <c r="Z28" s="250" t="s">
        <v>586</v>
      </c>
      <c r="AA28" s="251">
        <v>0</v>
      </c>
      <c r="AB28" s="251">
        <v>1</v>
      </c>
      <c r="AC28" s="251">
        <v>1</v>
      </c>
      <c r="AD28" s="251" t="s">
        <v>575</v>
      </c>
    </row>
    <row r="29" spans="1:30" ht="15" customHeight="1">
      <c r="A29" s="67"/>
      <c r="B29" s="32" t="s">
        <v>133</v>
      </c>
      <c r="C29" s="62" t="s">
        <v>134</v>
      </c>
      <c r="D29" s="68"/>
      <c r="E29" s="52"/>
      <c r="Y29" s="249" t="s">
        <v>587</v>
      </c>
      <c r="Z29" s="250" t="s">
        <v>588</v>
      </c>
      <c r="AA29" s="251">
        <v>1</v>
      </c>
      <c r="AB29" s="251">
        <v>1</v>
      </c>
      <c r="AC29" s="251">
        <v>2</v>
      </c>
      <c r="AD29" s="251" t="s">
        <v>589</v>
      </c>
    </row>
    <row r="30" spans="1:30" ht="15" customHeight="1">
      <c r="A30" s="67" t="s">
        <v>136</v>
      </c>
      <c r="B30" s="32">
        <v>302</v>
      </c>
      <c r="C30" s="62">
        <v>400</v>
      </c>
      <c r="D30" s="68">
        <v>702</v>
      </c>
      <c r="E30" s="52" t="s">
        <v>115</v>
      </c>
      <c r="Y30" s="249" t="s">
        <v>590</v>
      </c>
      <c r="Z30" s="250" t="s">
        <v>588</v>
      </c>
      <c r="AA30" s="251">
        <v>2</v>
      </c>
      <c r="AB30" s="251">
        <v>0</v>
      </c>
      <c r="AC30" s="251">
        <v>2</v>
      </c>
      <c r="AD30" s="251" t="s">
        <v>589</v>
      </c>
    </row>
    <row r="31" spans="1:30" ht="15" customHeight="1">
      <c r="A31" s="67"/>
      <c r="B31" s="32" t="s">
        <v>137</v>
      </c>
      <c r="C31" s="62" t="s">
        <v>138</v>
      </c>
      <c r="D31" s="68"/>
      <c r="E31" s="52"/>
      <c r="Y31" s="249" t="s">
        <v>591</v>
      </c>
      <c r="Z31" s="250" t="s">
        <v>592</v>
      </c>
      <c r="AA31" s="251">
        <v>1</v>
      </c>
      <c r="AB31" s="251">
        <v>1</v>
      </c>
      <c r="AC31" s="251">
        <v>2</v>
      </c>
      <c r="AD31" s="251" t="s">
        <v>589</v>
      </c>
    </row>
    <row r="32" spans="1:30" ht="15" customHeight="1">
      <c r="A32" s="67" t="s">
        <v>139</v>
      </c>
      <c r="B32" s="32">
        <v>260</v>
      </c>
      <c r="C32" s="62">
        <v>313</v>
      </c>
      <c r="D32" s="68">
        <v>573</v>
      </c>
      <c r="E32" s="52" t="s">
        <v>102</v>
      </c>
      <c r="Y32" s="249" t="s">
        <v>593</v>
      </c>
      <c r="Z32" s="250" t="s">
        <v>588</v>
      </c>
      <c r="AA32" s="251">
        <v>1</v>
      </c>
      <c r="AB32" s="251">
        <v>0</v>
      </c>
      <c r="AC32" s="251">
        <v>1</v>
      </c>
      <c r="AD32" s="251" t="s">
        <v>575</v>
      </c>
    </row>
    <row r="33" spans="1:30" ht="15" customHeight="1">
      <c r="A33" s="67"/>
      <c r="B33" s="32" t="s">
        <v>140</v>
      </c>
      <c r="C33" s="62" t="s">
        <v>141</v>
      </c>
      <c r="D33" s="68"/>
      <c r="E33" s="52"/>
      <c r="Y33" s="249" t="s">
        <v>594</v>
      </c>
      <c r="Z33" s="250" t="s">
        <v>592</v>
      </c>
      <c r="AA33" s="251">
        <v>1</v>
      </c>
      <c r="AB33" s="251">
        <v>0</v>
      </c>
      <c r="AC33" s="251">
        <v>1</v>
      </c>
      <c r="AD33" s="251" t="s">
        <v>575</v>
      </c>
    </row>
    <row r="34" spans="1:30" ht="15" customHeight="1">
      <c r="A34" s="67" t="s">
        <v>142</v>
      </c>
      <c r="B34" s="32">
        <v>222</v>
      </c>
      <c r="C34" s="62">
        <v>320</v>
      </c>
      <c r="D34" s="68">
        <v>542</v>
      </c>
      <c r="E34" s="52" t="s">
        <v>35</v>
      </c>
      <c r="Y34" s="249" t="s">
        <v>595</v>
      </c>
      <c r="Z34" s="250" t="s">
        <v>596</v>
      </c>
      <c r="AA34" s="251">
        <v>1</v>
      </c>
      <c r="AB34" s="251">
        <v>0</v>
      </c>
      <c r="AC34" s="251">
        <v>1</v>
      </c>
      <c r="AD34" s="251" t="s">
        <v>575</v>
      </c>
    </row>
    <row r="35" spans="1:30" ht="15" customHeight="1">
      <c r="A35" s="67"/>
      <c r="B35" s="32" t="s">
        <v>143</v>
      </c>
      <c r="C35" s="62" t="s">
        <v>144</v>
      </c>
      <c r="D35" s="68"/>
      <c r="E35" s="52"/>
      <c r="Y35" s="249" t="s">
        <v>597</v>
      </c>
      <c r="Z35" s="250" t="s">
        <v>598</v>
      </c>
      <c r="AA35" s="251">
        <v>0</v>
      </c>
      <c r="AB35" s="251">
        <v>1</v>
      </c>
      <c r="AC35" s="251">
        <v>1</v>
      </c>
      <c r="AD35" s="251" t="s">
        <v>575</v>
      </c>
    </row>
    <row r="36" spans="1:30" ht="15" customHeight="1">
      <c r="A36" s="67" t="s">
        <v>145</v>
      </c>
      <c r="B36" s="32">
        <v>138</v>
      </c>
      <c r="C36" s="62">
        <v>218</v>
      </c>
      <c r="D36" s="68">
        <v>356</v>
      </c>
      <c r="E36" s="52" t="s">
        <v>148</v>
      </c>
      <c r="Y36" s="249" t="s">
        <v>599</v>
      </c>
      <c r="Z36" s="250" t="s">
        <v>592</v>
      </c>
      <c r="AA36" s="251">
        <v>1</v>
      </c>
      <c r="AB36" s="251">
        <v>0</v>
      </c>
      <c r="AC36" s="251">
        <v>1</v>
      </c>
      <c r="AD36" s="251" t="s">
        <v>575</v>
      </c>
    </row>
    <row r="37" spans="1:30" ht="15" customHeight="1">
      <c r="A37" s="67"/>
      <c r="B37" s="32" t="s">
        <v>146</v>
      </c>
      <c r="C37" s="62" t="s">
        <v>147</v>
      </c>
      <c r="D37" s="68"/>
      <c r="E37" s="52"/>
    </row>
    <row r="38" spans="1:30" ht="15" customHeight="1">
      <c r="A38" s="67" t="s">
        <v>149</v>
      </c>
      <c r="B38" s="32">
        <v>70</v>
      </c>
      <c r="C38" s="62">
        <v>119</v>
      </c>
      <c r="D38" s="68">
        <v>189</v>
      </c>
      <c r="E38" s="52" t="s">
        <v>152</v>
      </c>
    </row>
    <row r="39" spans="1:30" ht="15" customHeight="1">
      <c r="A39" s="67"/>
      <c r="B39" s="32" t="s">
        <v>150</v>
      </c>
      <c r="C39" s="62" t="s">
        <v>151</v>
      </c>
      <c r="D39" s="68"/>
      <c r="E39" s="52"/>
    </row>
    <row r="40" spans="1:30" ht="15" customHeight="1">
      <c r="A40" s="67" t="s">
        <v>153</v>
      </c>
      <c r="B40" s="32">
        <v>9</v>
      </c>
      <c r="C40" s="62">
        <v>28</v>
      </c>
      <c r="D40" s="68">
        <v>37</v>
      </c>
      <c r="E40" s="52" t="s">
        <v>156</v>
      </c>
    </row>
    <row r="41" spans="1:30" ht="15" customHeight="1">
      <c r="A41" s="67"/>
      <c r="B41" s="32" t="s">
        <v>154</v>
      </c>
      <c r="C41" s="62" t="s">
        <v>155</v>
      </c>
      <c r="D41" s="68"/>
      <c r="E41" s="52"/>
    </row>
    <row r="42" spans="1:30" ht="15" customHeight="1">
      <c r="A42" s="67" t="s">
        <v>157</v>
      </c>
      <c r="B42" s="32">
        <v>2</v>
      </c>
      <c r="C42" s="62">
        <v>4</v>
      </c>
      <c r="D42" s="68">
        <v>6</v>
      </c>
      <c r="E42" s="52" t="s">
        <v>160</v>
      </c>
      <c r="R42" t="s">
        <v>562</v>
      </c>
      <c r="S42">
        <v>0.4</v>
      </c>
    </row>
    <row r="43" spans="1:30" ht="15" customHeight="1">
      <c r="A43" s="67"/>
      <c r="B43" s="32" t="s">
        <v>158</v>
      </c>
      <c r="C43" s="62" t="s">
        <v>159</v>
      </c>
      <c r="D43" s="68"/>
      <c r="E43" s="52"/>
      <c r="R43" t="s">
        <v>523</v>
      </c>
      <c r="S43">
        <v>0.18</v>
      </c>
    </row>
    <row r="44" spans="1:30" ht="15" customHeight="1">
      <c r="A44" s="70" t="s">
        <v>6</v>
      </c>
      <c r="B44" s="61">
        <v>5.5469999999999997</v>
      </c>
      <c r="C44" s="60">
        <v>5.923</v>
      </c>
      <c r="D44" s="61">
        <f>SUM(D2:D42)</f>
        <v>11470</v>
      </c>
      <c r="E44" s="71" t="s">
        <v>163</v>
      </c>
      <c r="R44" t="s">
        <v>503</v>
      </c>
      <c r="S44">
        <v>0.14000000000000001</v>
      </c>
    </row>
    <row r="45" spans="1:30" ht="15" customHeight="1" thickBot="1">
      <c r="A45" s="72"/>
      <c r="B45" s="73" t="s">
        <v>161</v>
      </c>
      <c r="C45" s="74" t="s">
        <v>162</v>
      </c>
      <c r="D45" s="73"/>
      <c r="E45" s="75"/>
      <c r="R45" t="s">
        <v>492</v>
      </c>
      <c r="S45">
        <v>0.05</v>
      </c>
    </row>
    <row r="46" spans="1:30">
      <c r="R46" t="s">
        <v>338</v>
      </c>
      <c r="S46" s="252">
        <v>0.22</v>
      </c>
    </row>
  </sheetData>
  <mergeCells count="5">
    <mergeCell ref="H1:H2"/>
    <mergeCell ref="I1:M1"/>
    <mergeCell ref="N1:R1"/>
    <mergeCell ref="S1:T1"/>
    <mergeCell ref="Y1:AD1"/>
  </mergeCells>
  <hyperlinks>
    <hyperlink ref="Y3" r:id="rId1" display="https://www.tuttitalia.it/puglia/provincia-di-brindisi/statistiche/cittadini-stranieri/albania/" xr:uid="{DA8A8EC1-1A76-4B27-B33B-16582CDCAE0A}"/>
    <hyperlink ref="Y4" r:id="rId2" display="https://www.tuttitalia.it/puglia/provincia-di-brindisi/statistiche/cittadini-stranieri/romania/" xr:uid="{AECDB234-00EF-4007-9603-542BB420CB92}"/>
    <hyperlink ref="Y5" r:id="rId3" display="https://www.tuttitalia.it/puglia/provincia-di-brindisi/statistiche/cittadini-stranieri/regno-unito/" xr:uid="{EECA214E-1092-40B0-AE94-0B92BFCBCD36}"/>
    <hyperlink ref="Y6" r:id="rId4" display="https://www.tuttitalia.it/puglia/provincia-di-brindisi/statistiche/cittadini-stranieri/polonia/" xr:uid="{D3BAD09C-753D-4892-9489-30A6875DA052}"/>
    <hyperlink ref="Y7" r:id="rId5" display="https://www.tuttitalia.it/puglia/provincia-di-brindisi/statistiche/cittadini-stranieri/germania/" xr:uid="{5ECB2DC3-CF43-4816-9EE5-F3AF86F1381C}"/>
    <hyperlink ref="Y8" r:id="rId6" display="https://www.tuttitalia.it/puglia/provincia-di-brindisi/statistiche/cittadini-stranieri/spagna/" xr:uid="{5AF2B280-569F-41FE-981F-6D016A735371}"/>
    <hyperlink ref="Y9" r:id="rId7" display="https://www.tuttitalia.it/puglia/provincia-di-brindisi/statistiche/cittadini-stranieri/federazione-russa/" xr:uid="{3B1F8D0D-8B87-4C7A-8BAC-91DAFAB65ADE}"/>
    <hyperlink ref="Y10" r:id="rId8" display="https://www.tuttitalia.it/puglia/provincia-di-brindisi/statistiche/cittadini-stranieri/belgio/" xr:uid="{53E868EB-B888-46B6-AE1B-2274BA8F108C}"/>
    <hyperlink ref="Y11" r:id="rId9" display="https://www.tuttitalia.it/puglia/provincia-di-brindisi/statistiche/cittadini-stranieri/francia/" xr:uid="{E9FB2DF6-9B49-4814-831D-58D9262BAE9E}"/>
    <hyperlink ref="Y12" r:id="rId10" display="https://www.tuttitalia.it/puglia/provincia-di-brindisi/statistiche/cittadini-stranieri/paesi-bassi/" xr:uid="{CEE55AA2-912F-4810-9B18-8FDD38171D1B}"/>
    <hyperlink ref="Y13" r:id="rId11" display="https://www.tuttitalia.it/puglia/provincia-di-brindisi/statistiche/cittadini-stranieri/svizzera/" xr:uid="{4312B9A3-C327-451D-9146-5A0D99A5CC80}"/>
    <hyperlink ref="Y14" r:id="rId12" display="https://www.tuttitalia.it/puglia/provincia-di-brindisi/statistiche/cittadini-stranieri/ucraina/" xr:uid="{727BBC89-EE00-450C-AE90-AD8BFECCDC33}"/>
    <hyperlink ref="Y15" r:id="rId13" display="https://www.tuttitalia.it/puglia/provincia-di-brindisi/statistiche/cittadini-stranieri/lituania/" xr:uid="{7060F33A-AFB4-4204-A722-B1B4901A4A01}"/>
    <hyperlink ref="Y16" r:id="rId14" display="https://www.tuttitalia.it/puglia/provincia-di-brindisi/statistiche/cittadini-stranieri/lettonia/" xr:uid="{780F8B48-8AB6-4205-B386-6CF97B3BEC64}"/>
    <hyperlink ref="Y17" r:id="rId15" display="https://www.tuttitalia.it/puglia/provincia-di-brindisi/statistiche/cittadini-stranieri/repubblica-di-serbia/" xr:uid="{F1DFBE96-064F-438F-9BC6-28DAFB80F4EA}"/>
    <hyperlink ref="Y18" r:id="rId16" display="https://www.tuttitalia.it/puglia/provincia-di-brindisi/statistiche/cittadini-stranieri/macedonia-del-nord/" xr:uid="{E1B85759-B900-4844-BAF4-1F4A752ABB02}"/>
    <hyperlink ref="Y19" r:id="rId17" display="https://www.tuttitalia.it/puglia/provincia-di-brindisi/statistiche/cittadini-stranieri/irlanda/" xr:uid="{7F761354-AFD3-45E8-AA8B-6834DDFBF6FA}"/>
    <hyperlink ref="Y20" r:id="rId18" display="https://www.tuttitalia.it/puglia/provincia-di-brindisi/statistiche/cittadini-stranieri/croazia/" xr:uid="{A1D477AE-E67E-48A5-8E23-3798E90159C9}"/>
    <hyperlink ref="Y21" r:id="rId19" display="https://www.tuttitalia.it/puglia/provincia-di-brindisi/statistiche/cittadini-stranieri/repubblica-popolare-cinese/" xr:uid="{FDBB0813-776C-48B9-B1C5-A73EC6545642}"/>
    <hyperlink ref="Y22" r:id="rId20" display="https://www.tuttitalia.it/puglia/provincia-di-brindisi/statistiche/cittadini-stranieri/georgia/" xr:uid="{6912247B-9182-4634-846A-DF4FF5962D78}"/>
    <hyperlink ref="Y23" r:id="rId21" display="https://www.tuttitalia.it/puglia/provincia-di-brindisi/statistiche/cittadini-stranieri/india/" xr:uid="{54E84310-CB08-4061-A585-367FF2217760}"/>
    <hyperlink ref="Y24" r:id="rId22" display="https://www.tuttitalia.it/puglia/provincia-di-brindisi/statistiche/cittadini-stranieri/giappone/" xr:uid="{18AE6464-9660-40A4-840A-B2D6C431CE65}"/>
    <hyperlink ref="Y25" r:id="rId23" display="https://www.tuttitalia.it/puglia/provincia-di-brindisi/statistiche/cittadini-stranieri/brasile/" xr:uid="{03C178D1-B552-4DC3-9D22-572550FD63BF}"/>
    <hyperlink ref="Y26" r:id="rId24" display="https://www.tuttitalia.it/puglia/provincia-di-brindisi/statistiche/cittadini-stranieri/venezuela/" xr:uid="{D844BAF1-3339-441F-809C-C98D39B70877}"/>
    <hyperlink ref="Y27" r:id="rId25" display="https://www.tuttitalia.it/puglia/provincia-di-brindisi/statistiche/cittadini-stranieri/argentina/" xr:uid="{3369E6E5-374F-44F5-9E8A-8E16C07F4DEA}"/>
    <hyperlink ref="Y28" r:id="rId26" display="https://www.tuttitalia.it/puglia/provincia-di-brindisi/statistiche/cittadini-stranieri/stati-uniti-d-america/" xr:uid="{58DCAAD5-9F65-4140-9A9C-3078E7DE14F5}"/>
    <hyperlink ref="Y29" r:id="rId27" display="https://www.tuttitalia.it/puglia/provincia-di-brindisi/statistiche/cittadini-stranieri/repubblica-del-congo/" xr:uid="{A8578760-58B9-4E8E-AF86-82A8EF8ACBE6}"/>
    <hyperlink ref="Y30" r:id="rId28" display="https://www.tuttitalia.it/puglia/provincia-di-brindisi/statistiche/cittadini-stranieri/repubblica-democratica-del-congo/" xr:uid="{6AE3B6E8-D589-4E11-8433-20ABE65F3EF4}"/>
    <hyperlink ref="Y31" r:id="rId29" display="https://www.tuttitalia.it/puglia/provincia-di-brindisi/statistiche/cittadini-stranieri/senegal/" xr:uid="{1FDE6742-345A-45FC-AAAF-DD3E7FE83E7F}"/>
    <hyperlink ref="Y32" r:id="rId30" display="https://www.tuttitalia.it/puglia/provincia-di-brindisi/statistiche/cittadini-stranieri/angola/" xr:uid="{CF34EDCA-3133-4623-AF01-E3E355BC17C7}"/>
    <hyperlink ref="Y33" r:id="rId31" display="https://www.tuttitalia.it/puglia/provincia-di-brindisi/statistiche/cittadini-stranieri/capo-verde/" xr:uid="{5DC4F157-393D-4887-9D6C-F91C41EED272}"/>
    <hyperlink ref="Y34" r:id="rId32" display="https://www.tuttitalia.it/puglia/provincia-di-brindisi/statistiche/cittadini-stranieri/etiopia/" xr:uid="{9E852AD7-DEEF-40E3-9A80-160426614DAB}"/>
    <hyperlink ref="Y35" r:id="rId33" display="https://www.tuttitalia.it/puglia/provincia-di-brindisi/statistiche/cittadini-stranieri/marocco/" xr:uid="{9E8A1C8C-360A-4975-BC24-9FBFE8E488BA}"/>
    <hyperlink ref="Y36" r:id="rId34" display="https://www.tuttitalia.it/puglia/provincia-di-brindisi/statistiche/cittadini-stranieri/nigeria/" xr:uid="{2F52A1DD-E6B9-41C4-81BE-70851745AF54}"/>
  </hyperlinks>
  <pageMargins left="0.7" right="0.7" top="0.75" bottom="0.75" header="0.3" footer="0.3"/>
  <pageSetup paperSize="9" orientation="portrait" r:id="rId35"/>
  <drawing r:id="rId3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BC37D-FE00-4DFC-8FD8-BBEAC08AD7F1}">
  <dimension ref="A1:AC46"/>
  <sheetViews>
    <sheetView tabSelected="1" zoomScale="70" zoomScaleNormal="70" workbookViewId="0">
      <selection activeCell="N15" sqref="N15"/>
    </sheetView>
  </sheetViews>
  <sheetFormatPr defaultRowHeight="14.4"/>
  <cols>
    <col min="1" max="1" width="25.68359375" style="19" customWidth="1"/>
    <col min="2" max="7" width="12.578125" style="19" customWidth="1"/>
    <col min="8" max="26" width="8.83984375" style="19"/>
    <col min="27" max="27" width="1.7890625" style="19" customWidth="1"/>
    <col min="28" max="28" width="2.47265625" style="19" customWidth="1"/>
    <col min="29" max="29" width="2.05078125" style="19" customWidth="1"/>
    <col min="30" max="16384" width="8.83984375" style="19"/>
  </cols>
  <sheetData>
    <row r="1" spans="1:29" ht="43.8" customHeight="1">
      <c r="A1" s="184" t="s">
        <v>458</v>
      </c>
      <c r="B1" s="226" t="s">
        <v>440</v>
      </c>
      <c r="C1" s="185" t="s">
        <v>441</v>
      </c>
      <c r="D1" s="219" t="s">
        <v>442</v>
      </c>
      <c r="E1" s="225" t="s">
        <v>443</v>
      </c>
      <c r="F1" s="219" t="s">
        <v>444</v>
      </c>
      <c r="G1" s="220" t="s">
        <v>445</v>
      </c>
    </row>
    <row r="2" spans="1:29" ht="19.5" customHeight="1">
      <c r="A2" s="227" t="s">
        <v>446</v>
      </c>
      <c r="B2" s="113">
        <v>32.966666666666669</v>
      </c>
      <c r="C2" s="228">
        <f>B2/381</f>
        <v>8.652668416447945E-2</v>
      </c>
      <c r="D2" s="114">
        <v>1.2666666666666666</v>
      </c>
      <c r="E2" s="44">
        <f>D2/378</f>
        <v>3.3509700176366842E-3</v>
      </c>
      <c r="F2" s="114">
        <f>D2+B2</f>
        <v>34.233333333333334</v>
      </c>
      <c r="G2" s="172">
        <f>F2/(378+381)</f>
        <v>4.510320597277119E-2</v>
      </c>
    </row>
    <row r="3" spans="1:29" ht="19.5" customHeight="1">
      <c r="A3" s="221" t="s">
        <v>447</v>
      </c>
      <c r="B3" s="90">
        <v>22.933333333333334</v>
      </c>
      <c r="C3" s="222">
        <f t="shared" ref="C3:C13" si="0">B3/381</f>
        <v>6.0192475940507438E-2</v>
      </c>
      <c r="D3" s="103">
        <v>0.26666666666666666</v>
      </c>
      <c r="E3" s="34">
        <f t="shared" ref="E3:E13" si="1">D3/378</f>
        <v>7.0546737213403874E-4</v>
      </c>
      <c r="F3" s="103">
        <f t="shared" ref="F3:F13" si="2">D3+B3</f>
        <v>23.2</v>
      </c>
      <c r="G3" s="97">
        <f t="shared" ref="G3:G13" si="3">F3/(378+381)</f>
        <v>3.0566534914360999E-2</v>
      </c>
      <c r="AB3" s="19" t="s">
        <v>550</v>
      </c>
      <c r="AC3" s="19" t="s">
        <v>549</v>
      </c>
    </row>
    <row r="4" spans="1:29" ht="19.5" customHeight="1">
      <c r="A4" s="221" t="s">
        <v>448</v>
      </c>
      <c r="B4" s="90">
        <v>65.099999999999994</v>
      </c>
      <c r="C4" s="222">
        <f t="shared" si="0"/>
        <v>0.17086614173228346</v>
      </c>
      <c r="D4" s="103">
        <v>6.1333333333333337</v>
      </c>
      <c r="E4" s="34">
        <f t="shared" si="1"/>
        <v>1.6225749559082892E-2</v>
      </c>
      <c r="F4" s="103">
        <f t="shared" si="2"/>
        <v>71.233333333333334</v>
      </c>
      <c r="G4" s="97">
        <f t="shared" si="3"/>
        <v>9.3851559068950374E-2</v>
      </c>
      <c r="AA4" s="25" t="s">
        <v>551</v>
      </c>
      <c r="AB4" s="19">
        <v>245</v>
      </c>
      <c r="AC4" s="19">
        <v>3</v>
      </c>
    </row>
    <row r="5" spans="1:29" ht="19.5" customHeight="1">
      <c r="A5" s="221" t="s">
        <v>449</v>
      </c>
      <c r="B5" s="90">
        <v>129.33333333333334</v>
      </c>
      <c r="C5" s="222">
        <f t="shared" si="0"/>
        <v>0.33945756780402453</v>
      </c>
      <c r="D5" s="103">
        <v>32.733333333333334</v>
      </c>
      <c r="E5" s="34">
        <f t="shared" si="1"/>
        <v>8.6596119929453264E-2</v>
      </c>
      <c r="F5" s="103">
        <f t="shared" si="2"/>
        <v>162.06666666666666</v>
      </c>
      <c r="G5" s="97">
        <f t="shared" si="3"/>
        <v>0.21352657004830916</v>
      </c>
      <c r="AA5" s="25" t="s">
        <v>552</v>
      </c>
      <c r="AB5" s="19">
        <v>136</v>
      </c>
      <c r="AC5" s="19">
        <v>3</v>
      </c>
    </row>
    <row r="6" spans="1:29" ht="19.5" customHeight="1">
      <c r="A6" s="221" t="s">
        <v>450</v>
      </c>
      <c r="B6" s="90">
        <v>143.90276666666668</v>
      </c>
      <c r="C6" s="222">
        <f t="shared" si="0"/>
        <v>0.37769755030621177</v>
      </c>
      <c r="D6" s="103">
        <v>30.2</v>
      </c>
      <c r="E6" s="34">
        <f t="shared" si="1"/>
        <v>7.9894179894179893E-2</v>
      </c>
      <c r="F6" s="103">
        <f t="shared" si="2"/>
        <v>174.10276666666667</v>
      </c>
      <c r="G6" s="97">
        <f t="shared" si="3"/>
        <v>0.22938440931049628</v>
      </c>
      <c r="AA6" s="25" t="s">
        <v>555</v>
      </c>
      <c r="AB6" s="19">
        <v>186</v>
      </c>
      <c r="AC6" s="19">
        <v>26</v>
      </c>
    </row>
    <row r="7" spans="1:29" ht="19.5" customHeight="1">
      <c r="A7" s="221" t="s">
        <v>451</v>
      </c>
      <c r="B7" s="90">
        <v>174.8</v>
      </c>
      <c r="C7" s="222">
        <f t="shared" si="0"/>
        <v>0.45879265091863519</v>
      </c>
      <c r="D7" s="103">
        <v>68.233333333333334</v>
      </c>
      <c r="E7" s="34">
        <f t="shared" si="1"/>
        <v>0.18051146384479719</v>
      </c>
      <c r="F7" s="103">
        <f t="shared" si="2"/>
        <v>243.03333333333336</v>
      </c>
      <c r="G7" s="97">
        <f t="shared" si="3"/>
        <v>0.32020202020202021</v>
      </c>
      <c r="AA7" s="25" t="s">
        <v>556</v>
      </c>
      <c r="AB7" s="19">
        <v>97</v>
      </c>
      <c r="AC7" s="19">
        <v>9</v>
      </c>
    </row>
    <row r="8" spans="1:29" ht="19.5" customHeight="1">
      <c r="A8" s="221" t="s">
        <v>452</v>
      </c>
      <c r="B8" s="90">
        <v>138.36666666666667</v>
      </c>
      <c r="C8" s="222">
        <f t="shared" si="0"/>
        <v>0.36316710411198599</v>
      </c>
      <c r="D8" s="103">
        <v>104.23333333333333</v>
      </c>
      <c r="E8" s="34">
        <f t="shared" si="1"/>
        <v>0.27574955908289239</v>
      </c>
      <c r="F8" s="103">
        <f t="shared" si="2"/>
        <v>242.60000000000002</v>
      </c>
      <c r="G8" s="97">
        <f t="shared" si="3"/>
        <v>0.31963109354413705</v>
      </c>
      <c r="AA8" s="25" t="s">
        <v>553</v>
      </c>
      <c r="AB8" s="19">
        <v>25</v>
      </c>
      <c r="AC8" s="19">
        <v>4</v>
      </c>
    </row>
    <row r="9" spans="1:29" ht="19.5" customHeight="1">
      <c r="A9" s="221" t="s">
        <v>453</v>
      </c>
      <c r="B9" s="90">
        <v>128.88006666666666</v>
      </c>
      <c r="C9" s="222">
        <f t="shared" si="0"/>
        <v>0.33826789151356079</v>
      </c>
      <c r="D9" s="103">
        <v>150.1</v>
      </c>
      <c r="E9" s="34">
        <f t="shared" si="1"/>
        <v>0.39708994708994705</v>
      </c>
      <c r="F9" s="103">
        <f t="shared" si="2"/>
        <v>278.98006666666663</v>
      </c>
      <c r="G9" s="97">
        <f t="shared" si="3"/>
        <v>0.36756267018006145</v>
      </c>
      <c r="AA9" s="25" t="s">
        <v>554</v>
      </c>
      <c r="AB9" s="19">
        <v>70</v>
      </c>
      <c r="AC9" s="19">
        <v>5</v>
      </c>
    </row>
    <row r="10" spans="1:29" ht="19.5" customHeight="1">
      <c r="A10" s="221" t="s">
        <v>454</v>
      </c>
      <c r="B10" s="90">
        <v>187</v>
      </c>
      <c r="C10" s="222">
        <f t="shared" si="0"/>
        <v>0.49081364829396323</v>
      </c>
      <c r="D10" s="103">
        <v>80.066666666666663</v>
      </c>
      <c r="E10" s="34">
        <f t="shared" si="1"/>
        <v>0.21181657848324514</v>
      </c>
      <c r="F10" s="103">
        <f>D10+B10</f>
        <v>267.06666666666666</v>
      </c>
      <c r="G10" s="97">
        <f t="shared" si="3"/>
        <v>0.3518664909969258</v>
      </c>
    </row>
    <row r="11" spans="1:29" ht="19.5" customHeight="1">
      <c r="A11" s="221" t="s">
        <v>455</v>
      </c>
      <c r="B11" s="90">
        <v>142.93333333333334</v>
      </c>
      <c r="C11" s="222">
        <f t="shared" si="0"/>
        <v>0.37515310586176731</v>
      </c>
      <c r="D11" s="103">
        <v>29.5</v>
      </c>
      <c r="E11" s="34">
        <f t="shared" si="1"/>
        <v>7.8042328042328038E-2</v>
      </c>
      <c r="F11" s="103">
        <f t="shared" si="2"/>
        <v>172.43333333333334</v>
      </c>
      <c r="G11" s="97">
        <f t="shared" si="3"/>
        <v>0.22718489240228371</v>
      </c>
    </row>
    <row r="12" spans="1:29" ht="19.5" customHeight="1">
      <c r="A12" s="221" t="s">
        <v>456</v>
      </c>
      <c r="B12" s="90">
        <v>39.166666666666664</v>
      </c>
      <c r="C12" s="222">
        <f t="shared" si="0"/>
        <v>0.10279965004374453</v>
      </c>
      <c r="D12" s="103">
        <v>9.8666666666666671</v>
      </c>
      <c r="E12" s="34">
        <f t="shared" si="1"/>
        <v>2.6102292768959437E-2</v>
      </c>
      <c r="F12" s="103">
        <f t="shared" si="2"/>
        <v>49.033333333333331</v>
      </c>
      <c r="G12" s="97">
        <f t="shared" si="3"/>
        <v>6.4602547211242867E-2</v>
      </c>
    </row>
    <row r="13" spans="1:29" ht="19.5" customHeight="1">
      <c r="A13" s="229" t="s">
        <v>457</v>
      </c>
      <c r="B13" s="92">
        <v>45.266666666666666</v>
      </c>
      <c r="C13" s="230">
        <f t="shared" si="0"/>
        <v>0.11881014873140858</v>
      </c>
      <c r="D13" s="109">
        <v>4.9333333333333336</v>
      </c>
      <c r="E13" s="40">
        <f t="shared" si="1"/>
        <v>1.3051146384479718E-2</v>
      </c>
      <c r="F13" s="109">
        <f t="shared" si="2"/>
        <v>50.2</v>
      </c>
      <c r="G13" s="231">
        <f t="shared" si="3"/>
        <v>6.6139657444005268E-2</v>
      </c>
    </row>
    <row r="14" spans="1:29" ht="19.5" customHeight="1" thickBot="1">
      <c r="A14" s="223" t="s">
        <v>82</v>
      </c>
      <c r="B14" s="99">
        <f>AVERAGE(B2:B13)</f>
        <v>104.22079166666668</v>
      </c>
      <c r="C14" s="224">
        <f t="shared" ref="C14:G14" si="4">AVERAGE(C2:C13)</f>
        <v>0.27354538495188102</v>
      </c>
      <c r="D14" s="105">
        <f t="shared" si="4"/>
        <v>43.127777777777766</v>
      </c>
      <c r="E14" s="58">
        <f t="shared" si="4"/>
        <v>0.11409465020576132</v>
      </c>
      <c r="F14" s="105">
        <f t="shared" si="4"/>
        <v>147.34856944444445</v>
      </c>
      <c r="G14" s="167">
        <f t="shared" si="4"/>
        <v>0.19413513760796366</v>
      </c>
    </row>
    <row r="15" spans="1:29" ht="77.7" customHeight="1">
      <c r="A15" s="217"/>
      <c r="B15" s="218"/>
      <c r="C15" s="77"/>
      <c r="D15" s="218"/>
      <c r="E15" s="77"/>
      <c r="F15" s="218"/>
      <c r="G15" s="77"/>
    </row>
    <row r="16" spans="1:29" ht="19.5" customHeight="1">
      <c r="A16" s="217"/>
      <c r="B16" s="218"/>
      <c r="C16" s="77"/>
      <c r="D16" s="218"/>
      <c r="E16" s="77"/>
      <c r="F16" s="218"/>
      <c r="G16" s="77"/>
    </row>
    <row r="17" spans="1:5" ht="28.2" customHeight="1">
      <c r="A17" s="23" t="s">
        <v>38</v>
      </c>
      <c r="B17" s="24" t="s">
        <v>39</v>
      </c>
      <c r="C17" s="24" t="s">
        <v>40</v>
      </c>
      <c r="D17" s="24" t="s">
        <v>41</v>
      </c>
      <c r="E17" s="24" t="s">
        <v>42</v>
      </c>
    </row>
    <row r="18" spans="1:5" ht="19.5" customHeight="1">
      <c r="A18" s="276" t="s">
        <v>43</v>
      </c>
      <c r="B18" s="277"/>
      <c r="C18" s="277"/>
      <c r="D18" s="277"/>
      <c r="E18" s="278"/>
    </row>
    <row r="19" spans="1:5" ht="19.5" customHeight="1">
      <c r="A19" s="25" t="s">
        <v>44</v>
      </c>
      <c r="B19" s="20"/>
      <c r="C19" s="20"/>
      <c r="D19" s="20"/>
      <c r="E19" s="20"/>
    </row>
    <row r="20" spans="1:5" ht="19.5" customHeight="1">
      <c r="A20" s="25" t="s">
        <v>45</v>
      </c>
      <c r="B20" s="20"/>
      <c r="C20" s="20"/>
      <c r="D20" s="20"/>
      <c r="E20" s="20"/>
    </row>
    <row r="21" spans="1:5" ht="19.5" customHeight="1">
      <c r="A21" s="25" t="s">
        <v>46</v>
      </c>
      <c r="B21" s="21">
        <v>3</v>
      </c>
      <c r="C21" s="21">
        <v>123</v>
      </c>
      <c r="D21" s="21">
        <v>131</v>
      </c>
      <c r="E21" s="21">
        <v>245</v>
      </c>
    </row>
    <row r="22" spans="1:5" ht="19.5" customHeight="1">
      <c r="A22" s="25" t="s">
        <v>47</v>
      </c>
      <c r="B22" s="21">
        <v>3</v>
      </c>
      <c r="C22" s="21">
        <v>59</v>
      </c>
      <c r="D22" s="21">
        <v>58</v>
      </c>
      <c r="E22" s="21">
        <v>136</v>
      </c>
    </row>
    <row r="23" spans="1:5" ht="19.5" customHeight="1">
      <c r="A23" s="25" t="s">
        <v>48</v>
      </c>
      <c r="B23" s="20"/>
      <c r="C23" s="20"/>
      <c r="D23" s="20"/>
      <c r="E23" s="20"/>
    </row>
    <row r="24" spans="1:5" ht="19.5" customHeight="1">
      <c r="A24" s="25" t="s">
        <v>49</v>
      </c>
      <c r="B24" s="20"/>
      <c r="C24" s="20"/>
      <c r="D24" s="20"/>
      <c r="E24" s="20"/>
    </row>
    <row r="25" spans="1:5" ht="19.5" customHeight="1">
      <c r="A25" s="25" t="s">
        <v>50</v>
      </c>
      <c r="B25" s="20"/>
      <c r="C25" s="20"/>
      <c r="D25" s="20"/>
      <c r="E25" s="20"/>
    </row>
    <row r="26" spans="1:5" ht="19.5" customHeight="1">
      <c r="A26" s="25" t="s">
        <v>51</v>
      </c>
      <c r="B26" s="20"/>
      <c r="C26" s="20"/>
      <c r="D26" s="20"/>
      <c r="E26" s="20"/>
    </row>
    <row r="27" spans="1:5" ht="19.5" customHeight="1">
      <c r="A27" s="25" t="s">
        <v>52</v>
      </c>
      <c r="B27" s="20"/>
      <c r="C27" s="20"/>
      <c r="D27" s="20"/>
      <c r="E27" s="20"/>
    </row>
    <row r="28" spans="1:5" ht="19.5" customHeight="1">
      <c r="A28" s="276" t="s">
        <v>53</v>
      </c>
      <c r="B28" s="277"/>
      <c r="C28" s="277"/>
      <c r="D28" s="277"/>
      <c r="E28" s="278"/>
    </row>
    <row r="29" spans="1:5" ht="19.5" customHeight="1">
      <c r="A29" s="25" t="s">
        <v>54</v>
      </c>
      <c r="B29" s="21">
        <v>4</v>
      </c>
      <c r="C29" s="21">
        <v>12</v>
      </c>
      <c r="D29" s="21">
        <v>11</v>
      </c>
      <c r="E29" s="21">
        <v>25</v>
      </c>
    </row>
    <row r="30" spans="1:5" ht="19.5" customHeight="1">
      <c r="A30" s="25" t="s">
        <v>55</v>
      </c>
      <c r="B30" s="21">
        <v>5</v>
      </c>
      <c r="C30" s="21">
        <v>27</v>
      </c>
      <c r="D30" s="21">
        <v>21</v>
      </c>
      <c r="E30" s="21">
        <v>70</v>
      </c>
    </row>
    <row r="31" spans="1:5" ht="19.5" customHeight="1">
      <c r="A31" s="25" t="s">
        <v>56</v>
      </c>
      <c r="B31" s="20"/>
      <c r="C31" s="20"/>
      <c r="D31" s="20"/>
      <c r="E31" s="20"/>
    </row>
    <row r="32" spans="1:5" ht="14.25" customHeight="1">
      <c r="A32" s="25" t="s">
        <v>57</v>
      </c>
      <c r="B32" s="21">
        <v>26</v>
      </c>
      <c r="C32" s="21">
        <v>85</v>
      </c>
      <c r="D32" s="21">
        <v>78</v>
      </c>
      <c r="E32" s="21">
        <v>186</v>
      </c>
    </row>
    <row r="33" spans="1:6">
      <c r="A33" s="25" t="s">
        <v>58</v>
      </c>
      <c r="B33" s="20"/>
      <c r="C33" s="20"/>
      <c r="D33" s="20"/>
      <c r="E33" s="20"/>
    </row>
    <row r="34" spans="1:6">
      <c r="A34" s="25" t="s">
        <v>59</v>
      </c>
      <c r="B34" s="20"/>
      <c r="C34" s="20"/>
      <c r="D34" s="20"/>
      <c r="E34" s="20"/>
    </row>
    <row r="35" spans="1:6">
      <c r="A35" s="25" t="s">
        <v>60</v>
      </c>
      <c r="B35" s="20"/>
      <c r="C35" s="20"/>
      <c r="D35" s="20"/>
      <c r="E35" s="20"/>
    </row>
    <row r="36" spans="1:6">
      <c r="A36" s="25" t="s">
        <v>61</v>
      </c>
      <c r="B36" s="20"/>
      <c r="C36" s="20"/>
      <c r="D36" s="20"/>
      <c r="E36" s="20"/>
    </row>
    <row r="37" spans="1:6" ht="27.6">
      <c r="A37" s="25" t="s">
        <v>62</v>
      </c>
      <c r="B37" s="21">
        <v>9</v>
      </c>
      <c r="C37" s="21">
        <v>30</v>
      </c>
      <c r="D37" s="21">
        <v>40</v>
      </c>
      <c r="E37" s="21">
        <v>97</v>
      </c>
    </row>
    <row r="38" spans="1:6">
      <c r="A38" s="25" t="s">
        <v>63</v>
      </c>
      <c r="B38" s="20"/>
      <c r="C38" s="20"/>
      <c r="D38" s="20"/>
      <c r="E38" s="20"/>
    </row>
    <row r="39" spans="1:6" ht="27.6">
      <c r="A39" s="25" t="s">
        <v>64</v>
      </c>
      <c r="B39" s="20"/>
      <c r="C39" s="20"/>
      <c r="D39" s="20"/>
      <c r="E39" s="20"/>
    </row>
    <row r="40" spans="1:6" ht="27.6">
      <c r="A40" s="25" t="s">
        <v>65</v>
      </c>
      <c r="B40" s="20"/>
      <c r="C40" s="20"/>
      <c r="D40" s="20"/>
      <c r="E40" s="20"/>
    </row>
    <row r="41" spans="1:6" ht="27.6">
      <c r="A41" s="25" t="s">
        <v>66</v>
      </c>
      <c r="B41" s="20"/>
      <c r="C41" s="20"/>
      <c r="D41" s="20"/>
      <c r="E41" s="20"/>
    </row>
    <row r="42" spans="1:6">
      <c r="A42" s="25" t="s">
        <v>67</v>
      </c>
      <c r="B42" s="20"/>
      <c r="C42" s="20"/>
      <c r="D42" s="20"/>
      <c r="E42" s="20"/>
    </row>
    <row r="43" spans="1:6">
      <c r="A43" s="25" t="s">
        <v>68</v>
      </c>
      <c r="B43" s="20"/>
      <c r="C43" s="20"/>
      <c r="D43" s="20"/>
      <c r="E43" s="20"/>
    </row>
    <row r="44" spans="1:6">
      <c r="A44" s="25" t="s">
        <v>69</v>
      </c>
      <c r="B44" s="20"/>
      <c r="C44" s="20"/>
      <c r="D44" s="20"/>
      <c r="E44" s="20"/>
    </row>
    <row r="45" spans="1:6">
      <c r="A45" s="26" t="s">
        <v>70</v>
      </c>
      <c r="B45" s="22">
        <v>50</v>
      </c>
      <c r="C45" s="22">
        <v>336</v>
      </c>
      <c r="D45" s="22">
        <v>339</v>
      </c>
      <c r="E45" s="22">
        <v>759</v>
      </c>
    </row>
    <row r="46" spans="1:6">
      <c r="A46" s="279"/>
      <c r="B46" s="279"/>
      <c r="C46" s="279"/>
      <c r="D46" s="279"/>
      <c r="E46" s="279"/>
      <c r="F46" s="279"/>
    </row>
  </sheetData>
  <mergeCells count="3">
    <mergeCell ref="A28:E28"/>
    <mergeCell ref="A46:F46"/>
    <mergeCell ref="A18:E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C0470-9234-4DCD-9344-E11047108096}">
  <dimension ref="A1:S22"/>
  <sheetViews>
    <sheetView topLeftCell="D1" zoomScale="50" zoomScaleNormal="50" workbookViewId="0">
      <selection activeCell="G1" sqref="G1:L1"/>
    </sheetView>
  </sheetViews>
  <sheetFormatPr defaultRowHeight="14.4"/>
  <cols>
    <col min="1" max="1" width="18.3125" customWidth="1"/>
    <col min="2" max="5" width="12.578125" customWidth="1"/>
    <col min="6" max="6" width="17.05078125" customWidth="1"/>
    <col min="7" max="19" width="8.578125" customWidth="1"/>
  </cols>
  <sheetData>
    <row r="1" spans="1:19" ht="24" customHeight="1">
      <c r="A1" s="101" t="s">
        <v>292</v>
      </c>
      <c r="B1" s="101" t="s">
        <v>7</v>
      </c>
      <c r="C1" s="93" t="s">
        <v>8</v>
      </c>
      <c r="D1" s="77"/>
      <c r="E1" s="77"/>
      <c r="F1" s="118"/>
      <c r="G1" s="258" t="s">
        <v>168</v>
      </c>
      <c r="H1" s="261"/>
      <c r="I1" s="261"/>
      <c r="J1" s="261"/>
      <c r="K1" s="261"/>
      <c r="L1" s="262"/>
      <c r="M1" s="119"/>
      <c r="N1" s="258" t="s">
        <v>290</v>
      </c>
      <c r="O1" s="261"/>
      <c r="P1" s="261"/>
      <c r="Q1" s="261"/>
      <c r="R1" s="261"/>
      <c r="S1" s="259"/>
    </row>
    <row r="2" spans="1:19" ht="24" customHeight="1">
      <c r="A2" s="94" t="s">
        <v>9</v>
      </c>
      <c r="B2" s="89">
        <v>273</v>
      </c>
      <c r="C2" s="95">
        <v>676</v>
      </c>
      <c r="D2" s="77"/>
      <c r="E2" s="77"/>
      <c r="F2" s="111" t="s">
        <v>32</v>
      </c>
      <c r="G2" s="120">
        <v>2013</v>
      </c>
      <c r="H2" s="9">
        <v>2014</v>
      </c>
      <c r="I2" s="9">
        <v>2015</v>
      </c>
      <c r="J2" s="9">
        <v>2016</v>
      </c>
      <c r="K2" s="9">
        <v>2017</v>
      </c>
      <c r="L2" s="121">
        <v>2018</v>
      </c>
      <c r="M2" s="9"/>
      <c r="N2" s="120">
        <v>2013</v>
      </c>
      <c r="O2" s="9">
        <v>2014</v>
      </c>
      <c r="P2" s="9">
        <v>2015</v>
      </c>
      <c r="Q2" s="9">
        <v>2016</v>
      </c>
      <c r="R2" s="9">
        <v>2017</v>
      </c>
      <c r="S2" s="122">
        <v>2018</v>
      </c>
    </row>
    <row r="3" spans="1:19" ht="24" customHeight="1">
      <c r="A3" s="94" t="s">
        <v>168</v>
      </c>
      <c r="B3" s="90">
        <v>778.79</v>
      </c>
      <c r="C3" s="96">
        <v>1465.02</v>
      </c>
      <c r="D3" s="77"/>
      <c r="E3" s="77"/>
      <c r="F3" s="102" t="s">
        <v>16</v>
      </c>
      <c r="G3" s="113">
        <v>0</v>
      </c>
      <c r="H3" s="114">
        <v>0</v>
      </c>
      <c r="I3" s="114">
        <v>0</v>
      </c>
      <c r="J3" s="114">
        <v>0</v>
      </c>
      <c r="K3" s="114">
        <v>0</v>
      </c>
      <c r="L3" s="115">
        <v>0</v>
      </c>
      <c r="M3" s="3"/>
      <c r="N3" s="89" t="s">
        <v>194</v>
      </c>
      <c r="O3" s="11" t="s">
        <v>194</v>
      </c>
      <c r="P3" s="11" t="s">
        <v>194</v>
      </c>
      <c r="Q3" s="11" t="s">
        <v>194</v>
      </c>
      <c r="R3" s="11">
        <v>0</v>
      </c>
      <c r="S3" s="95">
        <v>0</v>
      </c>
    </row>
    <row r="4" spans="1:19" ht="24" customHeight="1">
      <c r="A4" s="94" t="s">
        <v>10</v>
      </c>
      <c r="B4" s="90">
        <v>481.74</v>
      </c>
      <c r="C4" s="96">
        <v>760.46</v>
      </c>
      <c r="D4" s="77"/>
      <c r="E4" s="77"/>
      <c r="F4" s="102" t="s">
        <v>24</v>
      </c>
      <c r="G4" s="90">
        <v>441.05</v>
      </c>
      <c r="H4" s="103">
        <v>414.51</v>
      </c>
      <c r="I4" s="103">
        <v>398.67</v>
      </c>
      <c r="J4" s="103">
        <v>422.51</v>
      </c>
      <c r="K4" s="103">
        <v>426.94</v>
      </c>
      <c r="L4" s="116">
        <v>412</v>
      </c>
      <c r="M4" s="3"/>
      <c r="N4" s="2">
        <v>99</v>
      </c>
      <c r="O4" s="3">
        <v>92</v>
      </c>
      <c r="P4" s="3">
        <v>89</v>
      </c>
      <c r="Q4" s="3">
        <v>90</v>
      </c>
      <c r="R4" s="3">
        <v>84</v>
      </c>
      <c r="S4" s="28">
        <v>85</v>
      </c>
    </row>
    <row r="5" spans="1:19" ht="24" customHeight="1">
      <c r="A5" s="94" t="s">
        <v>173</v>
      </c>
      <c r="B5" s="2">
        <v>9830000</v>
      </c>
      <c r="C5" s="28">
        <v>11822000</v>
      </c>
      <c r="D5" s="77"/>
      <c r="E5" s="77"/>
      <c r="F5" s="102" t="s">
        <v>17</v>
      </c>
      <c r="G5" s="90"/>
      <c r="H5" s="103">
        <v>0</v>
      </c>
      <c r="I5" s="103">
        <v>22</v>
      </c>
      <c r="J5" s="103">
        <v>14.67</v>
      </c>
      <c r="K5" s="103">
        <v>0</v>
      </c>
      <c r="L5" s="116">
        <v>0</v>
      </c>
      <c r="M5" s="3"/>
      <c r="N5" s="2" t="s">
        <v>194</v>
      </c>
      <c r="O5" s="3" t="s">
        <v>194</v>
      </c>
      <c r="P5" s="3">
        <v>1</v>
      </c>
      <c r="Q5" s="3">
        <v>1</v>
      </c>
      <c r="R5" s="3">
        <v>0</v>
      </c>
      <c r="S5" s="28">
        <v>0</v>
      </c>
    </row>
    <row r="6" spans="1:19" ht="24" customHeight="1">
      <c r="A6" s="94" t="s">
        <v>169</v>
      </c>
      <c r="B6" s="2">
        <v>23610412</v>
      </c>
      <c r="C6" s="28">
        <v>30819880</v>
      </c>
      <c r="D6" s="77"/>
      <c r="E6" s="77"/>
      <c r="F6" s="102" t="s">
        <v>175</v>
      </c>
      <c r="G6" s="90">
        <v>16.52</v>
      </c>
      <c r="H6" s="103">
        <v>19.420000000000002</v>
      </c>
      <c r="I6" s="103">
        <v>11.16</v>
      </c>
      <c r="J6" s="103">
        <v>14.65</v>
      </c>
      <c r="K6" s="103">
        <v>0</v>
      </c>
      <c r="L6" s="116">
        <v>11</v>
      </c>
      <c r="M6" s="3"/>
      <c r="N6" s="2">
        <v>1</v>
      </c>
      <c r="O6" s="3">
        <v>2</v>
      </c>
      <c r="P6" s="3">
        <v>2</v>
      </c>
      <c r="Q6" s="3">
        <v>2</v>
      </c>
      <c r="R6" s="3">
        <v>0</v>
      </c>
      <c r="S6" s="28">
        <v>2</v>
      </c>
    </row>
    <row r="7" spans="1:19" ht="24" customHeight="1">
      <c r="A7" s="94" t="s">
        <v>170</v>
      </c>
      <c r="B7" s="2">
        <v>65689726</v>
      </c>
      <c r="C7" s="28">
        <v>131160626</v>
      </c>
      <c r="D7" s="77"/>
      <c r="E7" s="77"/>
      <c r="F7" s="102" t="s">
        <v>18</v>
      </c>
      <c r="G7" s="90">
        <v>384.1</v>
      </c>
      <c r="H7" s="103">
        <v>377.84</v>
      </c>
      <c r="I7" s="103">
        <v>341.44</v>
      </c>
      <c r="J7" s="103">
        <v>350.3</v>
      </c>
      <c r="K7" s="103">
        <v>351.24</v>
      </c>
      <c r="L7" s="116">
        <v>365</v>
      </c>
      <c r="M7" s="3"/>
      <c r="N7" s="2">
        <v>203</v>
      </c>
      <c r="O7" s="3">
        <v>195</v>
      </c>
      <c r="P7" s="3">
        <v>183</v>
      </c>
      <c r="Q7" s="3">
        <v>189</v>
      </c>
      <c r="R7" s="3">
        <v>187</v>
      </c>
      <c r="S7" s="28">
        <v>183</v>
      </c>
    </row>
    <row r="8" spans="1:19" ht="24" customHeight="1">
      <c r="A8" s="94"/>
      <c r="B8" s="2"/>
      <c r="C8" s="28"/>
      <c r="D8" s="77"/>
      <c r="E8" s="77"/>
      <c r="F8" s="102" t="s">
        <v>19</v>
      </c>
      <c r="G8" s="90">
        <v>546.19000000000005</v>
      </c>
      <c r="H8" s="103">
        <v>530.20000000000005</v>
      </c>
      <c r="I8" s="103">
        <v>531.95000000000005</v>
      </c>
      <c r="J8" s="103">
        <v>539.11</v>
      </c>
      <c r="K8" s="103">
        <v>555.27</v>
      </c>
      <c r="L8" s="116">
        <v>582</v>
      </c>
      <c r="M8" s="3"/>
      <c r="N8" s="2">
        <v>297</v>
      </c>
      <c r="O8" s="3">
        <v>286</v>
      </c>
      <c r="P8" s="3">
        <v>284</v>
      </c>
      <c r="Q8" s="3">
        <v>286</v>
      </c>
      <c r="R8" s="3">
        <v>282</v>
      </c>
      <c r="S8" s="28">
        <v>277</v>
      </c>
    </row>
    <row r="9" spans="1:19" ht="24" customHeight="1">
      <c r="A9" s="94" t="s">
        <v>11</v>
      </c>
      <c r="B9" s="91">
        <v>0.35942320721508264</v>
      </c>
      <c r="C9" s="97">
        <v>0.23497814046724663</v>
      </c>
      <c r="D9" s="77"/>
      <c r="E9" s="77"/>
      <c r="F9" s="102" t="s">
        <v>20</v>
      </c>
      <c r="G9" s="90">
        <v>131.91</v>
      </c>
      <c r="H9" s="103">
        <v>110.4</v>
      </c>
      <c r="I9" s="103">
        <v>115.06</v>
      </c>
      <c r="J9" s="103">
        <v>119.34</v>
      </c>
      <c r="K9" s="103">
        <v>117.15</v>
      </c>
      <c r="L9" s="116">
        <v>123</v>
      </c>
      <c r="M9" s="3"/>
      <c r="N9" s="2">
        <v>42</v>
      </c>
      <c r="O9" s="3">
        <v>38</v>
      </c>
      <c r="P9" s="3">
        <v>37</v>
      </c>
      <c r="Q9" s="3">
        <v>39</v>
      </c>
      <c r="R9" s="3">
        <v>36</v>
      </c>
      <c r="S9" s="28">
        <v>36</v>
      </c>
    </row>
    <row r="10" spans="1:19" ht="24" customHeight="1">
      <c r="A10" s="94" t="s">
        <v>171</v>
      </c>
      <c r="B10" s="90">
        <v>30316.788864777413</v>
      </c>
      <c r="C10" s="96">
        <v>21037.173553944656</v>
      </c>
      <c r="D10" s="77"/>
      <c r="E10" s="77"/>
      <c r="F10" s="102" t="s">
        <v>21</v>
      </c>
      <c r="G10" s="90">
        <v>315.07</v>
      </c>
      <c r="H10" s="103">
        <v>320.08999999999997</v>
      </c>
      <c r="I10" s="103">
        <v>295.69</v>
      </c>
      <c r="J10" s="103">
        <v>298.63</v>
      </c>
      <c r="K10" s="103">
        <v>378.28</v>
      </c>
      <c r="L10" s="116">
        <v>430</v>
      </c>
      <c r="M10" s="3"/>
      <c r="N10" s="2">
        <v>84</v>
      </c>
      <c r="O10" s="3">
        <v>87</v>
      </c>
      <c r="P10" s="3">
        <v>85</v>
      </c>
      <c r="Q10" s="3">
        <v>87</v>
      </c>
      <c r="R10" s="3">
        <v>95</v>
      </c>
      <c r="S10" s="28">
        <v>109</v>
      </c>
    </row>
    <row r="11" spans="1:19" ht="24" customHeight="1">
      <c r="A11" s="94"/>
      <c r="B11" s="90"/>
      <c r="C11" s="96"/>
      <c r="D11" s="77"/>
      <c r="E11" s="77"/>
      <c r="F11" s="102" t="s">
        <v>22</v>
      </c>
      <c r="G11" s="90">
        <v>4</v>
      </c>
      <c r="H11" s="103">
        <v>4.82</v>
      </c>
      <c r="I11" s="103">
        <v>7</v>
      </c>
      <c r="J11" s="103">
        <v>8</v>
      </c>
      <c r="K11" s="103">
        <v>9.16</v>
      </c>
      <c r="L11" s="116">
        <v>7</v>
      </c>
      <c r="M11" s="3"/>
      <c r="N11" s="2">
        <v>4</v>
      </c>
      <c r="O11" s="3">
        <v>4</v>
      </c>
      <c r="P11" s="3">
        <v>5</v>
      </c>
      <c r="Q11" s="3">
        <v>6</v>
      </c>
      <c r="R11" s="3">
        <v>7</v>
      </c>
      <c r="S11" s="28">
        <v>5</v>
      </c>
    </row>
    <row r="12" spans="1:19" ht="24" customHeight="1">
      <c r="A12" s="94" t="s">
        <v>12</v>
      </c>
      <c r="B12" s="90">
        <v>240621.70695970696</v>
      </c>
      <c r="C12" s="96">
        <v>194024.59467455623</v>
      </c>
      <c r="D12" s="77"/>
      <c r="E12" s="77"/>
      <c r="F12" s="102" t="s">
        <v>31</v>
      </c>
      <c r="G12" s="90">
        <v>29</v>
      </c>
      <c r="H12" s="103">
        <v>34.07</v>
      </c>
      <c r="I12" s="103">
        <v>32.06</v>
      </c>
      <c r="J12" s="103">
        <v>36.54</v>
      </c>
      <c r="K12" s="103">
        <v>27.2</v>
      </c>
      <c r="L12" s="116">
        <v>33</v>
      </c>
      <c r="M12" s="3"/>
      <c r="N12" s="2">
        <v>10</v>
      </c>
      <c r="O12" s="3">
        <v>12</v>
      </c>
      <c r="P12" s="3">
        <v>12</v>
      </c>
      <c r="Q12" s="3">
        <v>14</v>
      </c>
      <c r="R12" s="3">
        <v>12</v>
      </c>
      <c r="S12" s="28">
        <v>11</v>
      </c>
    </row>
    <row r="13" spans="1:19" ht="24" customHeight="1">
      <c r="A13" s="94" t="s">
        <v>13</v>
      </c>
      <c r="B13" s="90">
        <v>86485.025641025641</v>
      </c>
      <c r="C13" s="96">
        <v>45591.538461538461</v>
      </c>
      <c r="D13" s="77"/>
      <c r="E13" s="77"/>
      <c r="F13" s="102" t="s">
        <v>23</v>
      </c>
      <c r="G13" s="90">
        <v>22.98</v>
      </c>
      <c r="H13" s="103">
        <v>20.350000000000001</v>
      </c>
      <c r="I13" s="103">
        <v>31.72</v>
      </c>
      <c r="J13" s="103">
        <v>22.25</v>
      </c>
      <c r="K13" s="103">
        <v>20.23</v>
      </c>
      <c r="L13" s="116">
        <v>21</v>
      </c>
      <c r="M13" s="3"/>
      <c r="N13" s="2">
        <v>12</v>
      </c>
      <c r="O13" s="3">
        <v>9</v>
      </c>
      <c r="P13" s="3">
        <v>12</v>
      </c>
      <c r="Q13" s="3">
        <v>14</v>
      </c>
      <c r="R13" s="3">
        <v>14</v>
      </c>
      <c r="S13" s="28">
        <v>16</v>
      </c>
    </row>
    <row r="14" spans="1:19" ht="24" customHeight="1">
      <c r="A14" s="94"/>
      <c r="B14" s="2"/>
      <c r="C14" s="28"/>
      <c r="D14" s="77"/>
      <c r="E14" s="77"/>
      <c r="F14" s="102" t="s">
        <v>25</v>
      </c>
      <c r="G14" s="90">
        <v>103.71</v>
      </c>
      <c r="H14" s="103">
        <v>112.26</v>
      </c>
      <c r="I14" s="103">
        <v>116.18</v>
      </c>
      <c r="J14" s="103">
        <v>104.19</v>
      </c>
      <c r="K14" s="103">
        <v>115.76</v>
      </c>
      <c r="L14" s="116">
        <v>116</v>
      </c>
      <c r="M14" s="3"/>
      <c r="N14" s="2">
        <v>83</v>
      </c>
      <c r="O14" s="3">
        <v>87</v>
      </c>
      <c r="P14" s="3">
        <v>89</v>
      </c>
      <c r="Q14" s="3">
        <v>90</v>
      </c>
      <c r="R14" s="3">
        <v>96</v>
      </c>
      <c r="S14" s="28">
        <v>94</v>
      </c>
    </row>
    <row r="15" spans="1:19" ht="24" customHeight="1" thickBot="1">
      <c r="A15" s="98" t="s">
        <v>174</v>
      </c>
      <c r="B15" s="99">
        <f>B5/B4</f>
        <v>20405.197824552662</v>
      </c>
      <c r="C15" s="100">
        <f>C5/C4</f>
        <v>15545.853825316255</v>
      </c>
      <c r="D15" s="77"/>
      <c r="E15" s="77"/>
      <c r="F15" s="102" t="s">
        <v>26</v>
      </c>
      <c r="G15" s="90">
        <v>38.15</v>
      </c>
      <c r="H15" s="103">
        <v>47.2</v>
      </c>
      <c r="I15" s="103">
        <v>44.79</v>
      </c>
      <c r="J15" s="103">
        <v>41.29</v>
      </c>
      <c r="K15" s="103">
        <v>54.49</v>
      </c>
      <c r="L15" s="116">
        <v>53</v>
      </c>
      <c r="M15" s="3"/>
      <c r="N15" s="2">
        <v>14</v>
      </c>
      <c r="O15" s="3">
        <v>17</v>
      </c>
      <c r="P15" s="3">
        <v>18</v>
      </c>
      <c r="Q15" s="3">
        <v>18</v>
      </c>
      <c r="R15" s="3">
        <v>20</v>
      </c>
      <c r="S15" s="28">
        <v>20</v>
      </c>
    </row>
    <row r="16" spans="1:19" ht="24" customHeight="1">
      <c r="D16" s="77"/>
      <c r="E16" s="77"/>
      <c r="F16" s="102" t="s">
        <v>27</v>
      </c>
      <c r="G16" s="90">
        <v>5.5</v>
      </c>
      <c r="H16" s="103">
        <v>6</v>
      </c>
      <c r="I16" s="103">
        <v>2</v>
      </c>
      <c r="J16" s="103">
        <v>2</v>
      </c>
      <c r="K16" s="103">
        <v>2</v>
      </c>
      <c r="L16" s="116">
        <v>13</v>
      </c>
      <c r="M16" s="3"/>
      <c r="N16" s="2">
        <v>3</v>
      </c>
      <c r="O16" s="3">
        <v>4</v>
      </c>
      <c r="P16" s="3">
        <v>3</v>
      </c>
      <c r="Q16" s="3">
        <v>2</v>
      </c>
      <c r="R16" s="3">
        <v>2</v>
      </c>
      <c r="S16" s="28">
        <v>3</v>
      </c>
    </row>
    <row r="17" spans="1:19" ht="24" customHeight="1">
      <c r="A17" t="s">
        <v>172</v>
      </c>
      <c r="D17" s="77"/>
      <c r="E17" s="77"/>
      <c r="F17" s="102" t="s">
        <v>28</v>
      </c>
      <c r="G17" s="90">
        <v>81.44</v>
      </c>
      <c r="H17" s="103">
        <v>94.97</v>
      </c>
      <c r="I17" s="103">
        <v>102.57</v>
      </c>
      <c r="J17" s="103">
        <v>110.34</v>
      </c>
      <c r="K17" s="103">
        <v>116.39</v>
      </c>
      <c r="L17" s="116">
        <v>92</v>
      </c>
      <c r="M17" s="3"/>
      <c r="N17" s="2">
        <v>39</v>
      </c>
      <c r="O17" s="3">
        <v>45</v>
      </c>
      <c r="P17" s="3">
        <v>45</v>
      </c>
      <c r="Q17" s="3">
        <v>46</v>
      </c>
      <c r="R17" s="3">
        <v>47</v>
      </c>
      <c r="S17" s="28">
        <v>52</v>
      </c>
    </row>
    <row r="18" spans="1:19" ht="24" customHeight="1">
      <c r="A18" s="77"/>
      <c r="B18" s="77"/>
      <c r="C18" s="77"/>
      <c r="D18" s="77"/>
      <c r="E18" s="77"/>
      <c r="F18" s="102" t="s">
        <v>29</v>
      </c>
      <c r="G18" s="90">
        <v>12.14</v>
      </c>
      <c r="H18" s="103">
        <v>13.03</v>
      </c>
      <c r="I18" s="103">
        <v>14.75</v>
      </c>
      <c r="J18" s="103">
        <v>11.14</v>
      </c>
      <c r="K18" s="103">
        <v>12.48</v>
      </c>
      <c r="L18" s="116">
        <v>16</v>
      </c>
      <c r="M18" s="3"/>
      <c r="N18" s="2">
        <v>9</v>
      </c>
      <c r="O18" s="3">
        <v>11</v>
      </c>
      <c r="P18" s="3">
        <v>11</v>
      </c>
      <c r="Q18" s="3">
        <v>10</v>
      </c>
      <c r="R18" s="3">
        <v>11</v>
      </c>
      <c r="S18" s="28">
        <v>13</v>
      </c>
    </row>
    <row r="19" spans="1:19" ht="24" customHeight="1">
      <c r="A19" s="77"/>
      <c r="B19" s="77"/>
      <c r="C19" s="77"/>
      <c r="D19" s="77"/>
      <c r="E19" s="77"/>
      <c r="F19" s="108" t="s">
        <v>30</v>
      </c>
      <c r="G19" s="92">
        <v>77.540000000000006</v>
      </c>
      <c r="H19" s="109">
        <v>74.16</v>
      </c>
      <c r="I19" s="109">
        <v>68.84</v>
      </c>
      <c r="J19" s="109">
        <v>72.8</v>
      </c>
      <c r="K19" s="109">
        <v>76.3</v>
      </c>
      <c r="L19" s="117">
        <v>88</v>
      </c>
      <c r="M19" s="39"/>
      <c r="N19" s="110">
        <v>46</v>
      </c>
      <c r="O19" s="39">
        <v>48</v>
      </c>
      <c r="P19" s="39">
        <v>46</v>
      </c>
      <c r="Q19" s="39">
        <v>49</v>
      </c>
      <c r="R19" s="39">
        <v>53</v>
      </c>
      <c r="S19" s="144">
        <v>51</v>
      </c>
    </row>
    <row r="20" spans="1:19" ht="24" customHeight="1" thickBot="1">
      <c r="A20" s="77"/>
      <c r="B20" s="77"/>
      <c r="C20" s="77"/>
      <c r="D20" s="77"/>
      <c r="E20" s="77"/>
      <c r="F20" s="104" t="s">
        <v>6</v>
      </c>
      <c r="G20" s="99">
        <v>2209.3000000000002</v>
      </c>
      <c r="H20" s="105">
        <v>2179.3199999999997</v>
      </c>
      <c r="I20" s="105">
        <v>2135.88</v>
      </c>
      <c r="J20" s="105">
        <v>2167.7600000000002</v>
      </c>
      <c r="K20" s="105">
        <v>2262.8900000000003</v>
      </c>
      <c r="L20" s="106">
        <f>SUM(L3:L19)</f>
        <v>2362</v>
      </c>
      <c r="M20" s="107"/>
      <c r="N20" s="99">
        <f t="shared" ref="N20:S20" si="0">SUM(N3:N19)</f>
        <v>946</v>
      </c>
      <c r="O20" s="105">
        <f t="shared" si="0"/>
        <v>937</v>
      </c>
      <c r="P20" s="105">
        <f t="shared" si="0"/>
        <v>922</v>
      </c>
      <c r="Q20" s="105">
        <f t="shared" si="0"/>
        <v>943</v>
      </c>
      <c r="R20" s="105">
        <f t="shared" si="0"/>
        <v>946</v>
      </c>
      <c r="S20" s="100">
        <f t="shared" si="0"/>
        <v>957</v>
      </c>
    </row>
    <row r="21" spans="1:19" ht="24" customHeight="1">
      <c r="A21" s="77"/>
      <c r="B21" s="77"/>
      <c r="C21" s="77"/>
      <c r="D21" s="77"/>
      <c r="E21" s="77"/>
    </row>
    <row r="22" spans="1:19" ht="24" customHeight="1"/>
  </sheetData>
  <mergeCells count="2">
    <mergeCell ref="G1:L1"/>
    <mergeCell ref="N1:S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17E03-9FAB-46B5-B774-62FE9E3DB66E}">
  <dimension ref="A1:O107"/>
  <sheetViews>
    <sheetView zoomScale="80" zoomScaleNormal="80" workbookViewId="0">
      <selection activeCell="H15" sqref="H15"/>
    </sheetView>
  </sheetViews>
  <sheetFormatPr defaultRowHeight="14.4" outlineLevelRow="1"/>
  <cols>
    <col min="1" max="1" width="29.578125" customWidth="1"/>
    <col min="2" max="2" width="3.68359375" customWidth="1"/>
    <col min="4" max="8" width="6.578125" customWidth="1"/>
    <col min="9" max="9" width="7" customWidth="1"/>
    <col min="10" max="14" width="6.578125" customWidth="1"/>
  </cols>
  <sheetData>
    <row r="1" spans="1:15" ht="43.5" customHeight="1">
      <c r="A1" s="81" t="s">
        <v>195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5">
      <c r="A2" s="268" t="s">
        <v>165</v>
      </c>
      <c r="B2" s="269"/>
      <c r="C2" s="76"/>
      <c r="D2" s="270" t="s">
        <v>167</v>
      </c>
      <c r="E2" s="271"/>
      <c r="F2" s="271"/>
      <c r="G2" s="271"/>
      <c r="H2" s="272"/>
      <c r="I2" s="76"/>
      <c r="J2" s="270" t="s">
        <v>167</v>
      </c>
      <c r="K2" s="271"/>
      <c r="L2" s="271"/>
      <c r="M2" s="271"/>
      <c r="N2" s="272"/>
      <c r="O2" s="76"/>
    </row>
    <row r="3" spans="1:15" ht="14.4" customHeight="1">
      <c r="A3" s="273" t="s">
        <v>196</v>
      </c>
      <c r="B3" s="274"/>
      <c r="C3" s="76"/>
      <c r="D3" s="270" t="s">
        <v>197</v>
      </c>
      <c r="E3" s="271"/>
      <c r="F3" s="271"/>
      <c r="G3" s="271"/>
      <c r="H3" s="272"/>
      <c r="I3" s="76"/>
      <c r="J3" s="270" t="s">
        <v>198</v>
      </c>
      <c r="K3" s="271"/>
      <c r="L3" s="271"/>
      <c r="M3" s="271"/>
      <c r="N3" s="272"/>
      <c r="O3" s="76"/>
    </row>
    <row r="4" spans="1:15" ht="14.4" customHeight="1">
      <c r="A4" s="263" t="s">
        <v>199</v>
      </c>
      <c r="B4" s="264"/>
      <c r="C4" s="76"/>
      <c r="D4" s="265" t="s">
        <v>200</v>
      </c>
      <c r="E4" s="266"/>
      <c r="F4" s="266"/>
      <c r="G4" s="266"/>
      <c r="H4" s="267"/>
      <c r="I4" s="76"/>
      <c r="J4" s="265" t="s">
        <v>200</v>
      </c>
      <c r="K4" s="266"/>
      <c r="L4" s="266"/>
      <c r="M4" s="266"/>
      <c r="N4" s="267"/>
      <c r="O4" s="76"/>
    </row>
    <row r="5" spans="1:15" ht="14.4" customHeight="1">
      <c r="A5" s="263" t="s">
        <v>201</v>
      </c>
      <c r="B5" s="264"/>
      <c r="C5" s="76"/>
      <c r="D5" s="82" t="s">
        <v>202</v>
      </c>
      <c r="E5" s="82" t="s">
        <v>203</v>
      </c>
      <c r="F5" s="82" t="s">
        <v>204</v>
      </c>
      <c r="G5" s="82" t="s">
        <v>205</v>
      </c>
      <c r="H5" s="82" t="s">
        <v>166</v>
      </c>
      <c r="I5" s="76"/>
      <c r="J5" s="82" t="s">
        <v>202</v>
      </c>
      <c r="K5" s="82" t="s">
        <v>203</v>
      </c>
      <c r="L5" s="82" t="s">
        <v>204</v>
      </c>
      <c r="M5" s="82" t="s">
        <v>205</v>
      </c>
      <c r="N5" s="82" t="s">
        <v>166</v>
      </c>
      <c r="O5" s="76"/>
    </row>
    <row r="6" spans="1:15">
      <c r="A6" s="83" t="s">
        <v>176</v>
      </c>
      <c r="B6" s="84" t="s">
        <v>206</v>
      </c>
      <c r="C6" s="76"/>
      <c r="D6" s="84" t="s">
        <v>206</v>
      </c>
      <c r="E6" s="84" t="s">
        <v>206</v>
      </c>
      <c r="F6" s="84" t="s">
        <v>206</v>
      </c>
      <c r="G6" s="84" t="s">
        <v>206</v>
      </c>
      <c r="H6" s="84" t="s">
        <v>206</v>
      </c>
      <c r="I6" s="76"/>
      <c r="J6" s="84" t="s">
        <v>206</v>
      </c>
      <c r="K6" s="84" t="s">
        <v>206</v>
      </c>
      <c r="L6" s="84" t="s">
        <v>206</v>
      </c>
      <c r="M6" s="84" t="s">
        <v>206</v>
      </c>
      <c r="N6" s="84" t="s">
        <v>206</v>
      </c>
      <c r="O6" s="76"/>
    </row>
    <row r="7" spans="1:15">
      <c r="A7" s="85" t="s">
        <v>207</v>
      </c>
      <c r="B7" s="84" t="s">
        <v>206</v>
      </c>
      <c r="C7" s="76"/>
      <c r="D7" s="78">
        <v>927</v>
      </c>
      <c r="E7" s="78">
        <v>29</v>
      </c>
      <c r="F7" s="78">
        <v>1</v>
      </c>
      <c r="G7" s="78" t="s">
        <v>208</v>
      </c>
      <c r="H7" s="78">
        <f>957+247</f>
        <v>1204</v>
      </c>
      <c r="I7" s="76"/>
      <c r="J7" s="79">
        <v>1870.39</v>
      </c>
      <c r="K7" s="79">
        <v>425.54</v>
      </c>
      <c r="L7" s="79">
        <v>65.48</v>
      </c>
      <c r="M7" s="79" t="s">
        <v>208</v>
      </c>
      <c r="N7" s="79">
        <v>2361.41</v>
      </c>
      <c r="O7" s="76"/>
    </row>
    <row r="8" spans="1:15">
      <c r="A8" s="85" t="s">
        <v>291</v>
      </c>
      <c r="B8" s="84"/>
      <c r="C8" s="76"/>
      <c r="D8" s="78"/>
      <c r="E8" s="78"/>
      <c r="F8" s="78"/>
      <c r="G8" s="78"/>
      <c r="H8" s="78">
        <v>247</v>
      </c>
      <c r="I8" s="112"/>
      <c r="J8" s="79"/>
      <c r="K8" s="79"/>
      <c r="L8" s="79"/>
      <c r="M8" s="79"/>
      <c r="N8" s="79"/>
      <c r="O8" s="76"/>
    </row>
    <row r="9" spans="1:15" ht="25" customHeight="1">
      <c r="A9" s="86" t="s">
        <v>177</v>
      </c>
      <c r="B9" s="84" t="s">
        <v>206</v>
      </c>
      <c r="C9" s="76"/>
      <c r="D9" s="87" t="s">
        <v>208</v>
      </c>
      <c r="E9" s="87" t="s">
        <v>208</v>
      </c>
      <c r="F9" s="87" t="s">
        <v>208</v>
      </c>
      <c r="G9" s="87" t="s">
        <v>208</v>
      </c>
      <c r="H9" s="87" t="s">
        <v>208</v>
      </c>
      <c r="I9" s="112"/>
      <c r="J9" s="88" t="s">
        <v>208</v>
      </c>
      <c r="K9" s="88" t="s">
        <v>208</v>
      </c>
      <c r="L9" s="88" t="s">
        <v>208</v>
      </c>
      <c r="M9" s="88" t="s">
        <v>208</v>
      </c>
      <c r="N9" s="88" t="s">
        <v>208</v>
      </c>
      <c r="O9" s="76"/>
    </row>
    <row r="10" spans="1:15" ht="25" hidden="1" customHeight="1" outlineLevel="1">
      <c r="A10" s="86" t="s">
        <v>209</v>
      </c>
      <c r="B10" s="84" t="s">
        <v>206</v>
      </c>
      <c r="C10" s="76"/>
      <c r="D10" s="78" t="s">
        <v>208</v>
      </c>
      <c r="E10" s="78" t="s">
        <v>208</v>
      </c>
      <c r="F10" s="78" t="s">
        <v>208</v>
      </c>
      <c r="G10" s="78" t="s">
        <v>208</v>
      </c>
      <c r="H10" s="78" t="s">
        <v>208</v>
      </c>
      <c r="I10" s="112"/>
      <c r="J10" s="79" t="s">
        <v>208</v>
      </c>
      <c r="K10" s="79" t="s">
        <v>208</v>
      </c>
      <c r="L10" s="79" t="s">
        <v>208</v>
      </c>
      <c r="M10" s="79" t="s">
        <v>208</v>
      </c>
      <c r="N10" s="79" t="s">
        <v>208</v>
      </c>
      <c r="O10" s="76"/>
    </row>
    <row r="11" spans="1:15" ht="25" hidden="1" customHeight="1" outlineLevel="1">
      <c r="A11" s="86" t="s">
        <v>210</v>
      </c>
      <c r="B11" s="84" t="s">
        <v>206</v>
      </c>
      <c r="C11" s="76"/>
      <c r="D11" s="87" t="s">
        <v>208</v>
      </c>
      <c r="E11" s="87" t="s">
        <v>208</v>
      </c>
      <c r="F11" s="87" t="s">
        <v>208</v>
      </c>
      <c r="G11" s="87" t="s">
        <v>208</v>
      </c>
      <c r="H11" s="87" t="s">
        <v>208</v>
      </c>
      <c r="I11" s="112"/>
      <c r="J11" s="88" t="s">
        <v>208</v>
      </c>
      <c r="K11" s="88" t="s">
        <v>208</v>
      </c>
      <c r="L11" s="88" t="s">
        <v>208</v>
      </c>
      <c r="M11" s="88" t="s">
        <v>208</v>
      </c>
      <c r="N11" s="88" t="s">
        <v>208</v>
      </c>
      <c r="O11" s="76"/>
    </row>
    <row r="12" spans="1:15" ht="25" hidden="1" customHeight="1" outlineLevel="1">
      <c r="A12" s="86" t="s">
        <v>211</v>
      </c>
      <c r="B12" s="84" t="s">
        <v>206</v>
      </c>
      <c r="C12" s="76"/>
      <c r="D12" s="78" t="s">
        <v>208</v>
      </c>
      <c r="E12" s="78" t="s">
        <v>208</v>
      </c>
      <c r="F12" s="78" t="s">
        <v>208</v>
      </c>
      <c r="G12" s="78" t="s">
        <v>208</v>
      </c>
      <c r="H12" s="78" t="s">
        <v>208</v>
      </c>
      <c r="I12" s="112"/>
      <c r="J12" s="79" t="s">
        <v>208</v>
      </c>
      <c r="K12" s="79" t="s">
        <v>208</v>
      </c>
      <c r="L12" s="79" t="s">
        <v>208</v>
      </c>
      <c r="M12" s="79" t="s">
        <v>208</v>
      </c>
      <c r="N12" s="79" t="s">
        <v>208</v>
      </c>
      <c r="O12" s="76"/>
    </row>
    <row r="13" spans="1:15" ht="25" hidden="1" customHeight="1" outlineLevel="1">
      <c r="A13" s="86" t="s">
        <v>212</v>
      </c>
      <c r="B13" s="84" t="s">
        <v>206</v>
      </c>
      <c r="C13" s="76"/>
      <c r="D13" s="87" t="s">
        <v>208</v>
      </c>
      <c r="E13" s="87" t="s">
        <v>208</v>
      </c>
      <c r="F13" s="87" t="s">
        <v>208</v>
      </c>
      <c r="G13" s="87" t="s">
        <v>208</v>
      </c>
      <c r="H13" s="87" t="s">
        <v>208</v>
      </c>
      <c r="I13" s="112"/>
      <c r="J13" s="88" t="s">
        <v>208</v>
      </c>
      <c r="K13" s="88" t="s">
        <v>208</v>
      </c>
      <c r="L13" s="88" t="s">
        <v>208</v>
      </c>
      <c r="M13" s="88" t="s">
        <v>208</v>
      </c>
      <c r="N13" s="88" t="s">
        <v>208</v>
      </c>
      <c r="O13" s="76"/>
    </row>
    <row r="14" spans="1:15" ht="25" hidden="1" customHeight="1" outlineLevel="1">
      <c r="A14" s="86" t="s">
        <v>213</v>
      </c>
      <c r="B14" s="84" t="s">
        <v>206</v>
      </c>
      <c r="C14" s="76"/>
      <c r="D14" s="78" t="s">
        <v>208</v>
      </c>
      <c r="E14" s="78" t="s">
        <v>208</v>
      </c>
      <c r="F14" s="78" t="s">
        <v>208</v>
      </c>
      <c r="G14" s="78" t="s">
        <v>208</v>
      </c>
      <c r="H14" s="78" t="s">
        <v>208</v>
      </c>
      <c r="I14" s="112"/>
      <c r="J14" s="79" t="s">
        <v>208</v>
      </c>
      <c r="K14" s="79" t="s">
        <v>208</v>
      </c>
      <c r="L14" s="79" t="s">
        <v>208</v>
      </c>
      <c r="M14" s="79" t="s">
        <v>208</v>
      </c>
      <c r="N14" s="79" t="s">
        <v>208</v>
      </c>
      <c r="O14" s="76"/>
    </row>
    <row r="15" spans="1:15" ht="25" customHeight="1" collapsed="1">
      <c r="A15" s="86" t="s">
        <v>178</v>
      </c>
      <c r="B15" s="84" t="s">
        <v>206</v>
      </c>
      <c r="C15" s="76"/>
      <c r="D15" s="87">
        <v>75</v>
      </c>
      <c r="E15" s="87">
        <v>9</v>
      </c>
      <c r="F15" s="87">
        <v>1</v>
      </c>
      <c r="G15" s="87" t="s">
        <v>208</v>
      </c>
      <c r="H15" s="87">
        <v>85</v>
      </c>
      <c r="I15" s="112"/>
      <c r="J15" s="88">
        <v>205.95</v>
      </c>
      <c r="K15" s="88">
        <v>140.74</v>
      </c>
      <c r="L15" s="88">
        <v>65.48</v>
      </c>
      <c r="M15" s="88" t="s">
        <v>208</v>
      </c>
      <c r="N15" s="88">
        <v>412.17</v>
      </c>
      <c r="O15" s="76"/>
    </row>
    <row r="16" spans="1:15" ht="25" hidden="1" customHeight="1" outlineLevel="1">
      <c r="A16" s="86" t="s">
        <v>214</v>
      </c>
      <c r="B16" s="84" t="s">
        <v>206</v>
      </c>
      <c r="C16" s="76"/>
      <c r="D16" s="78">
        <v>21</v>
      </c>
      <c r="E16" s="78">
        <v>3</v>
      </c>
      <c r="F16" s="78" t="s">
        <v>208</v>
      </c>
      <c r="G16" s="78" t="s">
        <v>208</v>
      </c>
      <c r="H16" s="78">
        <v>24</v>
      </c>
      <c r="I16" s="112"/>
      <c r="J16" s="79">
        <v>72.16</v>
      </c>
      <c r="K16" s="79">
        <v>30.92</v>
      </c>
      <c r="L16" s="79" t="s">
        <v>208</v>
      </c>
      <c r="M16" s="79" t="s">
        <v>208</v>
      </c>
      <c r="N16" s="79">
        <v>103.08</v>
      </c>
      <c r="O16" s="76"/>
    </row>
    <row r="17" spans="1:15" ht="25" hidden="1" customHeight="1" outlineLevel="1">
      <c r="A17" s="86" t="s">
        <v>215</v>
      </c>
      <c r="B17" s="84" t="s">
        <v>206</v>
      </c>
      <c r="C17" s="76"/>
      <c r="D17" s="87">
        <v>2</v>
      </c>
      <c r="E17" s="87" t="s">
        <v>208</v>
      </c>
      <c r="F17" s="87" t="s">
        <v>208</v>
      </c>
      <c r="G17" s="87" t="s">
        <v>208</v>
      </c>
      <c r="H17" s="87">
        <v>2</v>
      </c>
      <c r="I17" s="112"/>
      <c r="J17" s="88">
        <v>0.28999999999999998</v>
      </c>
      <c r="K17" s="88" t="s">
        <v>208</v>
      </c>
      <c r="L17" s="88" t="s">
        <v>208</v>
      </c>
      <c r="M17" s="88" t="s">
        <v>208</v>
      </c>
      <c r="N17" s="88">
        <v>0.28999999999999998</v>
      </c>
      <c r="O17" s="76"/>
    </row>
    <row r="18" spans="1:15" ht="25" hidden="1" customHeight="1" outlineLevel="1">
      <c r="A18" s="86" t="s">
        <v>216</v>
      </c>
      <c r="B18" s="84" t="s">
        <v>206</v>
      </c>
      <c r="C18" s="76"/>
      <c r="D18" s="78" t="s">
        <v>208</v>
      </c>
      <c r="E18" s="78" t="s">
        <v>208</v>
      </c>
      <c r="F18" s="78" t="s">
        <v>208</v>
      </c>
      <c r="G18" s="78" t="s">
        <v>208</v>
      </c>
      <c r="H18" s="78" t="s">
        <v>208</v>
      </c>
      <c r="I18" s="112"/>
      <c r="J18" s="79" t="s">
        <v>208</v>
      </c>
      <c r="K18" s="79" t="s">
        <v>208</v>
      </c>
      <c r="L18" s="79" t="s">
        <v>208</v>
      </c>
      <c r="M18" s="79" t="s">
        <v>208</v>
      </c>
      <c r="N18" s="79" t="s">
        <v>208</v>
      </c>
      <c r="O18" s="76"/>
    </row>
    <row r="19" spans="1:15" ht="25" hidden="1" customHeight="1" outlineLevel="1">
      <c r="A19" s="86" t="s">
        <v>217</v>
      </c>
      <c r="B19" s="84" t="s">
        <v>206</v>
      </c>
      <c r="C19" s="76"/>
      <c r="D19" s="87">
        <v>1</v>
      </c>
      <c r="E19" s="87">
        <v>1</v>
      </c>
      <c r="F19" s="87" t="s">
        <v>208</v>
      </c>
      <c r="G19" s="87" t="s">
        <v>208</v>
      </c>
      <c r="H19" s="87">
        <v>2</v>
      </c>
      <c r="I19" s="112"/>
      <c r="J19" s="88">
        <v>1</v>
      </c>
      <c r="K19" s="88">
        <v>9.8800000000000008</v>
      </c>
      <c r="L19" s="88" t="s">
        <v>208</v>
      </c>
      <c r="M19" s="88" t="s">
        <v>208</v>
      </c>
      <c r="N19" s="88">
        <v>10.88</v>
      </c>
      <c r="O19" s="76"/>
    </row>
    <row r="20" spans="1:15" ht="25" hidden="1" customHeight="1" outlineLevel="1">
      <c r="A20" s="86" t="s">
        <v>218</v>
      </c>
      <c r="B20" s="84" t="s">
        <v>206</v>
      </c>
      <c r="C20" s="76"/>
      <c r="D20" s="78">
        <v>8</v>
      </c>
      <c r="E20" s="78">
        <v>2</v>
      </c>
      <c r="F20" s="78" t="s">
        <v>208</v>
      </c>
      <c r="G20" s="78" t="s">
        <v>208</v>
      </c>
      <c r="H20" s="78">
        <v>10</v>
      </c>
      <c r="I20" s="112"/>
      <c r="J20" s="79">
        <v>34.5</v>
      </c>
      <c r="K20" s="79">
        <v>30.91</v>
      </c>
      <c r="L20" s="79" t="s">
        <v>208</v>
      </c>
      <c r="M20" s="79" t="s">
        <v>208</v>
      </c>
      <c r="N20" s="79">
        <v>65.41</v>
      </c>
      <c r="O20" s="76"/>
    </row>
    <row r="21" spans="1:15" ht="25" hidden="1" customHeight="1" outlineLevel="1">
      <c r="A21" s="86" t="s">
        <v>219</v>
      </c>
      <c r="B21" s="84" t="s">
        <v>206</v>
      </c>
      <c r="C21" s="76"/>
      <c r="D21" s="87" t="s">
        <v>208</v>
      </c>
      <c r="E21" s="87" t="s">
        <v>208</v>
      </c>
      <c r="F21" s="87">
        <v>1</v>
      </c>
      <c r="G21" s="87" t="s">
        <v>208</v>
      </c>
      <c r="H21" s="87">
        <v>1</v>
      </c>
      <c r="I21" s="112"/>
      <c r="J21" s="88" t="s">
        <v>208</v>
      </c>
      <c r="K21" s="88" t="s">
        <v>208</v>
      </c>
      <c r="L21" s="88">
        <v>65.48</v>
      </c>
      <c r="M21" s="88" t="s">
        <v>208</v>
      </c>
      <c r="N21" s="88">
        <v>65.48</v>
      </c>
      <c r="O21" s="76"/>
    </row>
    <row r="22" spans="1:15" ht="25" hidden="1" customHeight="1" outlineLevel="1">
      <c r="A22" s="86" t="s">
        <v>220</v>
      </c>
      <c r="B22" s="84" t="s">
        <v>206</v>
      </c>
      <c r="C22" s="76"/>
      <c r="D22" s="78">
        <v>4</v>
      </c>
      <c r="E22" s="78">
        <v>1</v>
      </c>
      <c r="F22" s="78" t="s">
        <v>208</v>
      </c>
      <c r="G22" s="78" t="s">
        <v>208</v>
      </c>
      <c r="H22" s="78">
        <v>5</v>
      </c>
      <c r="I22" s="112"/>
      <c r="J22" s="79">
        <v>10.99</v>
      </c>
      <c r="K22" s="79">
        <v>12</v>
      </c>
      <c r="L22" s="79" t="s">
        <v>208</v>
      </c>
      <c r="M22" s="79" t="s">
        <v>208</v>
      </c>
      <c r="N22" s="79">
        <v>22.99</v>
      </c>
      <c r="O22" s="76"/>
    </row>
    <row r="23" spans="1:15" ht="25" hidden="1" customHeight="1" outlineLevel="1">
      <c r="A23" s="86" t="s">
        <v>221</v>
      </c>
      <c r="B23" s="84" t="s">
        <v>206</v>
      </c>
      <c r="C23" s="76"/>
      <c r="D23" s="87" t="s">
        <v>208</v>
      </c>
      <c r="E23" s="87" t="s">
        <v>208</v>
      </c>
      <c r="F23" s="87" t="s">
        <v>208</v>
      </c>
      <c r="G23" s="87" t="s">
        <v>208</v>
      </c>
      <c r="H23" s="87" t="s">
        <v>208</v>
      </c>
      <c r="I23" s="112"/>
      <c r="J23" s="88" t="s">
        <v>208</v>
      </c>
      <c r="K23" s="88" t="s">
        <v>208</v>
      </c>
      <c r="L23" s="88" t="s">
        <v>208</v>
      </c>
      <c r="M23" s="88" t="s">
        <v>208</v>
      </c>
      <c r="N23" s="88" t="s">
        <v>208</v>
      </c>
      <c r="O23" s="76"/>
    </row>
    <row r="24" spans="1:15" ht="25" hidden="1" customHeight="1" outlineLevel="1">
      <c r="A24" s="86" t="s">
        <v>222</v>
      </c>
      <c r="B24" s="84" t="s">
        <v>206</v>
      </c>
      <c r="C24" s="76"/>
      <c r="D24" s="78">
        <v>3</v>
      </c>
      <c r="E24" s="78" t="s">
        <v>208</v>
      </c>
      <c r="F24" s="78" t="s">
        <v>208</v>
      </c>
      <c r="G24" s="78" t="s">
        <v>208</v>
      </c>
      <c r="H24" s="78">
        <v>3</v>
      </c>
      <c r="I24" s="112"/>
      <c r="J24" s="79">
        <v>4</v>
      </c>
      <c r="K24" s="79" t="s">
        <v>208</v>
      </c>
      <c r="L24" s="79" t="s">
        <v>208</v>
      </c>
      <c r="M24" s="79" t="s">
        <v>208</v>
      </c>
      <c r="N24" s="79">
        <v>4</v>
      </c>
      <c r="O24" s="76"/>
    </row>
    <row r="25" spans="1:15" ht="25" hidden="1" customHeight="1" outlineLevel="1">
      <c r="A25" s="86" t="s">
        <v>223</v>
      </c>
      <c r="B25" s="84" t="s">
        <v>206</v>
      </c>
      <c r="C25" s="76"/>
      <c r="D25" s="87" t="s">
        <v>208</v>
      </c>
      <c r="E25" s="87" t="s">
        <v>208</v>
      </c>
      <c r="F25" s="87" t="s">
        <v>208</v>
      </c>
      <c r="G25" s="87" t="s">
        <v>208</v>
      </c>
      <c r="H25" s="87" t="s">
        <v>208</v>
      </c>
      <c r="I25" s="112"/>
      <c r="J25" s="88" t="s">
        <v>208</v>
      </c>
      <c r="K25" s="88" t="s">
        <v>208</v>
      </c>
      <c r="L25" s="88" t="s">
        <v>208</v>
      </c>
      <c r="M25" s="88" t="s">
        <v>208</v>
      </c>
      <c r="N25" s="88" t="s">
        <v>208</v>
      </c>
      <c r="O25" s="76"/>
    </row>
    <row r="26" spans="1:15" ht="25" hidden="1" customHeight="1" outlineLevel="1">
      <c r="A26" s="86" t="s">
        <v>224</v>
      </c>
      <c r="B26" s="84" t="s">
        <v>206</v>
      </c>
      <c r="C26" s="76"/>
      <c r="D26" s="78" t="s">
        <v>208</v>
      </c>
      <c r="E26" s="78" t="s">
        <v>208</v>
      </c>
      <c r="F26" s="78" t="s">
        <v>208</v>
      </c>
      <c r="G26" s="78" t="s">
        <v>208</v>
      </c>
      <c r="H26" s="78" t="s">
        <v>208</v>
      </c>
      <c r="I26" s="112"/>
      <c r="J26" s="79" t="s">
        <v>208</v>
      </c>
      <c r="K26" s="79" t="s">
        <v>208</v>
      </c>
      <c r="L26" s="79" t="s">
        <v>208</v>
      </c>
      <c r="M26" s="79" t="s">
        <v>208</v>
      </c>
      <c r="N26" s="79" t="s">
        <v>208</v>
      </c>
      <c r="O26" s="76"/>
    </row>
    <row r="27" spans="1:15" ht="25" hidden="1" customHeight="1" outlineLevel="1">
      <c r="A27" s="86" t="s">
        <v>225</v>
      </c>
      <c r="B27" s="84" t="s">
        <v>206</v>
      </c>
      <c r="C27" s="76"/>
      <c r="D27" s="87" t="s">
        <v>208</v>
      </c>
      <c r="E27" s="87" t="s">
        <v>208</v>
      </c>
      <c r="F27" s="87" t="s">
        <v>208</v>
      </c>
      <c r="G27" s="87" t="s">
        <v>208</v>
      </c>
      <c r="H27" s="87" t="s">
        <v>208</v>
      </c>
      <c r="I27" s="112"/>
      <c r="J27" s="88" t="s">
        <v>208</v>
      </c>
      <c r="K27" s="88" t="s">
        <v>208</v>
      </c>
      <c r="L27" s="88" t="s">
        <v>208</v>
      </c>
      <c r="M27" s="88" t="s">
        <v>208</v>
      </c>
      <c r="N27" s="88" t="s">
        <v>208</v>
      </c>
      <c r="O27" s="76"/>
    </row>
    <row r="28" spans="1:15" ht="25" hidden="1" customHeight="1" outlineLevel="1">
      <c r="A28" s="86" t="s">
        <v>226</v>
      </c>
      <c r="B28" s="84" t="s">
        <v>206</v>
      </c>
      <c r="C28" s="76"/>
      <c r="D28" s="78">
        <v>2</v>
      </c>
      <c r="E28" s="78">
        <v>1</v>
      </c>
      <c r="F28" s="78" t="s">
        <v>208</v>
      </c>
      <c r="G28" s="78" t="s">
        <v>208</v>
      </c>
      <c r="H28" s="78">
        <v>3</v>
      </c>
      <c r="I28" s="112"/>
      <c r="J28" s="79">
        <v>2.75</v>
      </c>
      <c r="K28" s="79">
        <v>42.03</v>
      </c>
      <c r="L28" s="79" t="s">
        <v>208</v>
      </c>
      <c r="M28" s="79" t="s">
        <v>208</v>
      </c>
      <c r="N28" s="79">
        <v>44.78</v>
      </c>
      <c r="O28" s="76"/>
    </row>
    <row r="29" spans="1:15" ht="25" hidden="1" customHeight="1" outlineLevel="1">
      <c r="A29" s="86" t="s">
        <v>227</v>
      </c>
      <c r="B29" s="84" t="s">
        <v>206</v>
      </c>
      <c r="C29" s="76"/>
      <c r="D29" s="87">
        <v>7</v>
      </c>
      <c r="E29" s="87" t="s">
        <v>208</v>
      </c>
      <c r="F29" s="87" t="s">
        <v>208</v>
      </c>
      <c r="G29" s="87" t="s">
        <v>208</v>
      </c>
      <c r="H29" s="87">
        <v>7</v>
      </c>
      <c r="I29" s="112"/>
      <c r="J29" s="88">
        <v>25.73</v>
      </c>
      <c r="K29" s="88" t="s">
        <v>208</v>
      </c>
      <c r="L29" s="88" t="s">
        <v>208</v>
      </c>
      <c r="M29" s="88" t="s">
        <v>208</v>
      </c>
      <c r="N29" s="88">
        <v>25.73</v>
      </c>
      <c r="O29" s="76"/>
    </row>
    <row r="30" spans="1:15" ht="25" hidden="1" customHeight="1" outlineLevel="1">
      <c r="A30" s="86" t="s">
        <v>228</v>
      </c>
      <c r="B30" s="84" t="s">
        <v>206</v>
      </c>
      <c r="C30" s="76"/>
      <c r="D30" s="78" t="s">
        <v>208</v>
      </c>
      <c r="E30" s="78" t="s">
        <v>208</v>
      </c>
      <c r="F30" s="78" t="s">
        <v>208</v>
      </c>
      <c r="G30" s="78" t="s">
        <v>208</v>
      </c>
      <c r="H30" s="78" t="s">
        <v>208</v>
      </c>
      <c r="I30" s="112"/>
      <c r="J30" s="79" t="s">
        <v>208</v>
      </c>
      <c r="K30" s="79" t="s">
        <v>208</v>
      </c>
      <c r="L30" s="79" t="s">
        <v>208</v>
      </c>
      <c r="M30" s="79" t="s">
        <v>208</v>
      </c>
      <c r="N30" s="79" t="s">
        <v>208</v>
      </c>
      <c r="O30" s="76"/>
    </row>
    <row r="31" spans="1:15" ht="25" hidden="1" customHeight="1" outlineLevel="1">
      <c r="A31" s="86" t="s">
        <v>229</v>
      </c>
      <c r="B31" s="84" t="s">
        <v>206</v>
      </c>
      <c r="C31" s="76"/>
      <c r="D31" s="87">
        <v>17</v>
      </c>
      <c r="E31" s="87">
        <v>1</v>
      </c>
      <c r="F31" s="87" t="s">
        <v>208</v>
      </c>
      <c r="G31" s="87" t="s">
        <v>208</v>
      </c>
      <c r="H31" s="87">
        <v>18</v>
      </c>
      <c r="I31" s="112"/>
      <c r="J31" s="88">
        <v>39.53</v>
      </c>
      <c r="K31" s="88">
        <v>15</v>
      </c>
      <c r="L31" s="88" t="s">
        <v>208</v>
      </c>
      <c r="M31" s="88" t="s">
        <v>208</v>
      </c>
      <c r="N31" s="88">
        <v>54.53</v>
      </c>
      <c r="O31" s="76"/>
    </row>
    <row r="32" spans="1:15" ht="25" hidden="1" customHeight="1" outlineLevel="1">
      <c r="A32" s="86" t="s">
        <v>230</v>
      </c>
      <c r="B32" s="84" t="s">
        <v>206</v>
      </c>
      <c r="C32" s="76"/>
      <c r="D32" s="78" t="s">
        <v>208</v>
      </c>
      <c r="E32" s="78" t="s">
        <v>208</v>
      </c>
      <c r="F32" s="78" t="s">
        <v>208</v>
      </c>
      <c r="G32" s="78" t="s">
        <v>208</v>
      </c>
      <c r="H32" s="78" t="s">
        <v>208</v>
      </c>
      <c r="I32" s="112"/>
      <c r="J32" s="79" t="s">
        <v>208</v>
      </c>
      <c r="K32" s="79" t="s">
        <v>208</v>
      </c>
      <c r="L32" s="79" t="s">
        <v>208</v>
      </c>
      <c r="M32" s="79" t="s">
        <v>208</v>
      </c>
      <c r="N32" s="79" t="s">
        <v>208</v>
      </c>
      <c r="O32" s="76"/>
    </row>
    <row r="33" spans="1:15" ht="25" hidden="1" customHeight="1" outlineLevel="1">
      <c r="A33" s="86" t="s">
        <v>231</v>
      </c>
      <c r="B33" s="84" t="s">
        <v>206</v>
      </c>
      <c r="C33" s="76"/>
      <c r="D33" s="87" t="s">
        <v>208</v>
      </c>
      <c r="E33" s="87" t="s">
        <v>208</v>
      </c>
      <c r="F33" s="87" t="s">
        <v>208</v>
      </c>
      <c r="G33" s="87" t="s">
        <v>208</v>
      </c>
      <c r="H33" s="87" t="s">
        <v>208</v>
      </c>
      <c r="I33" s="112"/>
      <c r="J33" s="88" t="s">
        <v>208</v>
      </c>
      <c r="K33" s="88" t="s">
        <v>208</v>
      </c>
      <c r="L33" s="88" t="s">
        <v>208</v>
      </c>
      <c r="M33" s="88" t="s">
        <v>208</v>
      </c>
      <c r="N33" s="88" t="s">
        <v>208</v>
      </c>
      <c r="O33" s="76"/>
    </row>
    <row r="34" spans="1:15" ht="25" hidden="1" customHeight="1" outlineLevel="1">
      <c r="A34" s="86" t="s">
        <v>232</v>
      </c>
      <c r="B34" s="84" t="s">
        <v>206</v>
      </c>
      <c r="C34" s="76"/>
      <c r="D34" s="78">
        <v>1</v>
      </c>
      <c r="E34" s="78" t="s">
        <v>208</v>
      </c>
      <c r="F34" s="78" t="s">
        <v>208</v>
      </c>
      <c r="G34" s="78" t="s">
        <v>208</v>
      </c>
      <c r="H34" s="78">
        <v>1</v>
      </c>
      <c r="I34" s="112"/>
      <c r="J34" s="79">
        <v>3</v>
      </c>
      <c r="K34" s="79" t="s">
        <v>208</v>
      </c>
      <c r="L34" s="79" t="s">
        <v>208</v>
      </c>
      <c r="M34" s="79" t="s">
        <v>208</v>
      </c>
      <c r="N34" s="79">
        <v>3</v>
      </c>
      <c r="O34" s="76"/>
    </row>
    <row r="35" spans="1:15" ht="25" hidden="1" customHeight="1" outlineLevel="1">
      <c r="A35" s="86" t="s">
        <v>233</v>
      </c>
      <c r="B35" s="84" t="s">
        <v>206</v>
      </c>
      <c r="C35" s="76"/>
      <c r="D35" s="87" t="s">
        <v>208</v>
      </c>
      <c r="E35" s="87" t="s">
        <v>208</v>
      </c>
      <c r="F35" s="87" t="s">
        <v>208</v>
      </c>
      <c r="G35" s="87" t="s">
        <v>208</v>
      </c>
      <c r="H35" s="87" t="s">
        <v>208</v>
      </c>
      <c r="I35" s="112"/>
      <c r="J35" s="88" t="s">
        <v>208</v>
      </c>
      <c r="K35" s="88" t="s">
        <v>208</v>
      </c>
      <c r="L35" s="88" t="s">
        <v>208</v>
      </c>
      <c r="M35" s="88" t="s">
        <v>208</v>
      </c>
      <c r="N35" s="88" t="s">
        <v>208</v>
      </c>
      <c r="O35" s="76"/>
    </row>
    <row r="36" spans="1:15" ht="25" hidden="1" customHeight="1" outlineLevel="1">
      <c r="A36" s="86" t="s">
        <v>234</v>
      </c>
      <c r="B36" s="84" t="s">
        <v>206</v>
      </c>
      <c r="C36" s="76"/>
      <c r="D36" s="78" t="s">
        <v>208</v>
      </c>
      <c r="E36" s="78" t="s">
        <v>208</v>
      </c>
      <c r="F36" s="78" t="s">
        <v>208</v>
      </c>
      <c r="G36" s="78" t="s">
        <v>208</v>
      </c>
      <c r="H36" s="78" t="s">
        <v>208</v>
      </c>
      <c r="I36" s="112"/>
      <c r="J36" s="79" t="s">
        <v>208</v>
      </c>
      <c r="K36" s="79" t="s">
        <v>208</v>
      </c>
      <c r="L36" s="79" t="s">
        <v>208</v>
      </c>
      <c r="M36" s="79" t="s">
        <v>208</v>
      </c>
      <c r="N36" s="79" t="s">
        <v>208</v>
      </c>
      <c r="O36" s="76"/>
    </row>
    <row r="37" spans="1:15" ht="25" hidden="1" customHeight="1" outlineLevel="1">
      <c r="A37" s="86" t="s">
        <v>235</v>
      </c>
      <c r="B37" s="84" t="s">
        <v>206</v>
      </c>
      <c r="C37" s="76"/>
      <c r="D37" s="87">
        <v>2</v>
      </c>
      <c r="E37" s="87" t="s">
        <v>208</v>
      </c>
      <c r="F37" s="87" t="s">
        <v>208</v>
      </c>
      <c r="G37" s="87" t="s">
        <v>208</v>
      </c>
      <c r="H37" s="87">
        <v>2</v>
      </c>
      <c r="I37" s="112"/>
      <c r="J37" s="88">
        <v>5</v>
      </c>
      <c r="K37" s="88" t="s">
        <v>208</v>
      </c>
      <c r="L37" s="88" t="s">
        <v>208</v>
      </c>
      <c r="M37" s="88" t="s">
        <v>208</v>
      </c>
      <c r="N37" s="88">
        <v>5</v>
      </c>
      <c r="O37" s="76"/>
    </row>
    <row r="38" spans="1:15" ht="25" hidden="1" customHeight="1" outlineLevel="1">
      <c r="A38" s="86" t="s">
        <v>236</v>
      </c>
      <c r="B38" s="84" t="s">
        <v>206</v>
      </c>
      <c r="C38" s="76"/>
      <c r="D38" s="78">
        <v>2</v>
      </c>
      <c r="E38" s="78" t="s">
        <v>208</v>
      </c>
      <c r="F38" s="78" t="s">
        <v>208</v>
      </c>
      <c r="G38" s="78" t="s">
        <v>208</v>
      </c>
      <c r="H38" s="78">
        <v>2</v>
      </c>
      <c r="I38" s="112"/>
      <c r="J38" s="79">
        <v>2</v>
      </c>
      <c r="K38" s="79" t="s">
        <v>208</v>
      </c>
      <c r="L38" s="79" t="s">
        <v>208</v>
      </c>
      <c r="M38" s="79" t="s">
        <v>208</v>
      </c>
      <c r="N38" s="79">
        <v>2</v>
      </c>
      <c r="O38" s="76"/>
    </row>
    <row r="39" spans="1:15" ht="25" hidden="1" customHeight="1" outlineLevel="1">
      <c r="A39" s="86" t="s">
        <v>237</v>
      </c>
      <c r="B39" s="84" t="s">
        <v>206</v>
      </c>
      <c r="C39" s="76"/>
      <c r="D39" s="87">
        <v>5</v>
      </c>
      <c r="E39" s="87" t="s">
        <v>208</v>
      </c>
      <c r="F39" s="87" t="s">
        <v>208</v>
      </c>
      <c r="G39" s="87" t="s">
        <v>208</v>
      </c>
      <c r="H39" s="87">
        <v>5</v>
      </c>
      <c r="I39" s="112"/>
      <c r="J39" s="88">
        <v>5</v>
      </c>
      <c r="K39" s="88" t="s">
        <v>208</v>
      </c>
      <c r="L39" s="88" t="s">
        <v>208</v>
      </c>
      <c r="M39" s="88" t="s">
        <v>208</v>
      </c>
      <c r="N39" s="88">
        <v>5</v>
      </c>
      <c r="O39" s="76"/>
    </row>
    <row r="40" spans="1:15" ht="25" customHeight="1" collapsed="1">
      <c r="A40" s="86" t="s">
        <v>179</v>
      </c>
      <c r="B40" s="84" t="s">
        <v>206</v>
      </c>
      <c r="C40" s="76"/>
      <c r="D40" s="78" t="s">
        <v>208</v>
      </c>
      <c r="E40" s="78" t="s">
        <v>208</v>
      </c>
      <c r="F40" s="78" t="s">
        <v>208</v>
      </c>
      <c r="G40" s="78" t="s">
        <v>208</v>
      </c>
      <c r="H40" s="78" t="s">
        <v>208</v>
      </c>
      <c r="I40" s="112"/>
      <c r="J40" s="79" t="s">
        <v>208</v>
      </c>
      <c r="K40" s="79" t="s">
        <v>208</v>
      </c>
      <c r="L40" s="79" t="s">
        <v>208</v>
      </c>
      <c r="M40" s="79" t="s">
        <v>208</v>
      </c>
      <c r="N40" s="79" t="s">
        <v>208</v>
      </c>
      <c r="O40" s="76"/>
    </row>
    <row r="41" spans="1:15" ht="25" hidden="1" customHeight="1" outlineLevel="1">
      <c r="A41" s="86" t="s">
        <v>238</v>
      </c>
      <c r="B41" s="84" t="s">
        <v>206</v>
      </c>
      <c r="C41" s="76"/>
      <c r="D41" s="87" t="s">
        <v>208</v>
      </c>
      <c r="E41" s="87" t="s">
        <v>208</v>
      </c>
      <c r="F41" s="87" t="s">
        <v>208</v>
      </c>
      <c r="G41" s="87" t="s">
        <v>208</v>
      </c>
      <c r="H41" s="87" t="s">
        <v>208</v>
      </c>
      <c r="I41" s="112"/>
      <c r="J41" s="88" t="s">
        <v>208</v>
      </c>
      <c r="K41" s="88" t="s">
        <v>208</v>
      </c>
      <c r="L41" s="88" t="s">
        <v>208</v>
      </c>
      <c r="M41" s="88" t="s">
        <v>208</v>
      </c>
      <c r="N41" s="88" t="s">
        <v>208</v>
      </c>
      <c r="O41" s="76"/>
    </row>
    <row r="42" spans="1:15" ht="25" customHeight="1" collapsed="1">
      <c r="A42" s="86" t="s">
        <v>180</v>
      </c>
      <c r="B42" s="84" t="s">
        <v>206</v>
      </c>
      <c r="C42" s="76"/>
      <c r="D42" s="78">
        <v>1</v>
      </c>
      <c r="E42" s="78">
        <v>1</v>
      </c>
      <c r="F42" s="78" t="s">
        <v>208</v>
      </c>
      <c r="G42" s="78" t="s">
        <v>208</v>
      </c>
      <c r="H42" s="78">
        <v>2</v>
      </c>
      <c r="I42" s="112"/>
      <c r="J42" s="79">
        <v>1</v>
      </c>
      <c r="K42" s="79">
        <v>10</v>
      </c>
      <c r="L42" s="79" t="s">
        <v>208</v>
      </c>
      <c r="M42" s="79" t="s">
        <v>208</v>
      </c>
      <c r="N42" s="79">
        <v>11</v>
      </c>
      <c r="O42" s="76"/>
    </row>
    <row r="43" spans="1:15" ht="25" hidden="1" customHeight="1" outlineLevel="1">
      <c r="A43" s="86" t="s">
        <v>239</v>
      </c>
      <c r="B43" s="84" t="s">
        <v>206</v>
      </c>
      <c r="C43" s="76"/>
      <c r="D43" s="87">
        <v>1</v>
      </c>
      <c r="E43" s="87">
        <v>1</v>
      </c>
      <c r="F43" s="87" t="s">
        <v>208</v>
      </c>
      <c r="G43" s="87" t="s">
        <v>208</v>
      </c>
      <c r="H43" s="87">
        <v>2</v>
      </c>
      <c r="I43" s="112"/>
      <c r="J43" s="88">
        <v>1</v>
      </c>
      <c r="K43" s="88">
        <v>10</v>
      </c>
      <c r="L43" s="88" t="s">
        <v>208</v>
      </c>
      <c r="M43" s="88" t="s">
        <v>208</v>
      </c>
      <c r="N43" s="88">
        <v>11</v>
      </c>
      <c r="O43" s="76"/>
    </row>
    <row r="44" spans="1:15" ht="25" hidden="1" customHeight="1" outlineLevel="1">
      <c r="A44" s="86" t="s">
        <v>240</v>
      </c>
      <c r="B44" s="84" t="s">
        <v>206</v>
      </c>
      <c r="C44" s="76"/>
      <c r="D44" s="78" t="s">
        <v>208</v>
      </c>
      <c r="E44" s="78" t="s">
        <v>208</v>
      </c>
      <c r="F44" s="78" t="s">
        <v>208</v>
      </c>
      <c r="G44" s="78" t="s">
        <v>208</v>
      </c>
      <c r="H44" s="78" t="s">
        <v>208</v>
      </c>
      <c r="I44" s="112"/>
      <c r="J44" s="79" t="s">
        <v>208</v>
      </c>
      <c r="K44" s="79" t="s">
        <v>208</v>
      </c>
      <c r="L44" s="79" t="s">
        <v>208</v>
      </c>
      <c r="M44" s="79" t="s">
        <v>208</v>
      </c>
      <c r="N44" s="79" t="s">
        <v>208</v>
      </c>
      <c r="O44" s="76"/>
    </row>
    <row r="45" spans="1:15" ht="25" hidden="1" customHeight="1" outlineLevel="1">
      <c r="A45" s="86" t="s">
        <v>241</v>
      </c>
      <c r="B45" s="84" t="s">
        <v>206</v>
      </c>
      <c r="C45" s="76"/>
      <c r="D45" s="87" t="s">
        <v>208</v>
      </c>
      <c r="E45" s="87" t="s">
        <v>208</v>
      </c>
      <c r="F45" s="87" t="s">
        <v>208</v>
      </c>
      <c r="G45" s="87" t="s">
        <v>208</v>
      </c>
      <c r="H45" s="87" t="s">
        <v>208</v>
      </c>
      <c r="I45" s="112"/>
      <c r="J45" s="88" t="s">
        <v>208</v>
      </c>
      <c r="K45" s="88" t="s">
        <v>208</v>
      </c>
      <c r="L45" s="88" t="s">
        <v>208</v>
      </c>
      <c r="M45" s="88" t="s">
        <v>208</v>
      </c>
      <c r="N45" s="88" t="s">
        <v>208</v>
      </c>
      <c r="O45" s="76"/>
    </row>
    <row r="46" spans="1:15" ht="25" hidden="1" customHeight="1" outlineLevel="1">
      <c r="A46" s="86" t="s">
        <v>242</v>
      </c>
      <c r="B46" s="84" t="s">
        <v>206</v>
      </c>
      <c r="C46" s="76"/>
      <c r="D46" s="78" t="s">
        <v>208</v>
      </c>
      <c r="E46" s="78" t="s">
        <v>208</v>
      </c>
      <c r="F46" s="78" t="s">
        <v>208</v>
      </c>
      <c r="G46" s="78" t="s">
        <v>208</v>
      </c>
      <c r="H46" s="78" t="s">
        <v>208</v>
      </c>
      <c r="I46" s="112"/>
      <c r="J46" s="79" t="s">
        <v>208</v>
      </c>
      <c r="K46" s="79" t="s">
        <v>208</v>
      </c>
      <c r="L46" s="79" t="s">
        <v>208</v>
      </c>
      <c r="M46" s="79" t="s">
        <v>208</v>
      </c>
      <c r="N46" s="79" t="s">
        <v>208</v>
      </c>
      <c r="O46" s="76"/>
    </row>
    <row r="47" spans="1:15" ht="25" customHeight="1" collapsed="1">
      <c r="A47" s="86" t="s">
        <v>181</v>
      </c>
      <c r="B47" s="84" t="s">
        <v>206</v>
      </c>
      <c r="C47" s="76"/>
      <c r="D47" s="87">
        <v>180</v>
      </c>
      <c r="E47" s="87">
        <v>3</v>
      </c>
      <c r="F47" s="87" t="s">
        <v>208</v>
      </c>
      <c r="G47" s="87" t="s">
        <v>208</v>
      </c>
      <c r="H47" s="87">
        <v>183</v>
      </c>
      <c r="I47" s="112"/>
      <c r="J47" s="88">
        <v>318.49</v>
      </c>
      <c r="K47" s="88">
        <v>46.4</v>
      </c>
      <c r="L47" s="88" t="s">
        <v>208</v>
      </c>
      <c r="M47" s="88" t="s">
        <v>208</v>
      </c>
      <c r="N47" s="88">
        <v>364.89</v>
      </c>
      <c r="O47" s="76"/>
    </row>
    <row r="48" spans="1:15" ht="25" hidden="1" customHeight="1" outlineLevel="1">
      <c r="A48" s="86" t="s">
        <v>243</v>
      </c>
      <c r="B48" s="84" t="s">
        <v>206</v>
      </c>
      <c r="C48" s="76"/>
      <c r="D48" s="78">
        <v>29</v>
      </c>
      <c r="E48" s="78">
        <v>1</v>
      </c>
      <c r="F48" s="78" t="s">
        <v>208</v>
      </c>
      <c r="G48" s="78" t="s">
        <v>208</v>
      </c>
      <c r="H48" s="78">
        <v>30</v>
      </c>
      <c r="I48" s="112"/>
      <c r="J48" s="79">
        <v>46.09</v>
      </c>
      <c r="K48" s="79">
        <v>12.66</v>
      </c>
      <c r="L48" s="79" t="s">
        <v>208</v>
      </c>
      <c r="M48" s="79" t="s">
        <v>208</v>
      </c>
      <c r="N48" s="79">
        <v>58.75</v>
      </c>
      <c r="O48" s="76"/>
    </row>
    <row r="49" spans="1:15" ht="25" hidden="1" customHeight="1" outlineLevel="1">
      <c r="A49" s="86" t="s">
        <v>244</v>
      </c>
      <c r="B49" s="84" t="s">
        <v>206</v>
      </c>
      <c r="C49" s="76"/>
      <c r="D49" s="87" t="s">
        <v>208</v>
      </c>
      <c r="E49" s="87" t="s">
        <v>208</v>
      </c>
      <c r="F49" s="87" t="s">
        <v>208</v>
      </c>
      <c r="G49" s="87" t="s">
        <v>208</v>
      </c>
      <c r="H49" s="87" t="s">
        <v>208</v>
      </c>
      <c r="I49" s="112"/>
      <c r="J49" s="88" t="s">
        <v>208</v>
      </c>
      <c r="K49" s="88" t="s">
        <v>208</v>
      </c>
      <c r="L49" s="88" t="s">
        <v>208</v>
      </c>
      <c r="M49" s="88" t="s">
        <v>208</v>
      </c>
      <c r="N49" s="88" t="s">
        <v>208</v>
      </c>
      <c r="O49" s="76"/>
    </row>
    <row r="50" spans="1:15" ht="25" hidden="1" customHeight="1" outlineLevel="1">
      <c r="A50" s="86" t="s">
        <v>245</v>
      </c>
      <c r="B50" s="84" t="s">
        <v>206</v>
      </c>
      <c r="C50" s="76"/>
      <c r="D50" s="78">
        <v>151</v>
      </c>
      <c r="E50" s="78">
        <v>2</v>
      </c>
      <c r="F50" s="78" t="s">
        <v>208</v>
      </c>
      <c r="G50" s="78" t="s">
        <v>208</v>
      </c>
      <c r="H50" s="78">
        <v>153</v>
      </c>
      <c r="I50" s="112"/>
      <c r="J50" s="79">
        <v>272.39999999999998</v>
      </c>
      <c r="K50" s="79">
        <v>33.74</v>
      </c>
      <c r="L50" s="79" t="s">
        <v>208</v>
      </c>
      <c r="M50" s="79" t="s">
        <v>208</v>
      </c>
      <c r="N50" s="79">
        <v>306.14</v>
      </c>
      <c r="O50" s="76"/>
    </row>
    <row r="51" spans="1:15" ht="25" customHeight="1" collapsed="1">
      <c r="A51" s="86" t="s">
        <v>182</v>
      </c>
      <c r="B51" s="84" t="s">
        <v>206</v>
      </c>
      <c r="C51" s="76"/>
      <c r="D51" s="87">
        <v>273</v>
      </c>
      <c r="E51" s="87">
        <v>4</v>
      </c>
      <c r="F51" s="87" t="s">
        <v>208</v>
      </c>
      <c r="G51" s="87" t="s">
        <v>208</v>
      </c>
      <c r="H51" s="87">
        <v>277</v>
      </c>
      <c r="I51" s="112"/>
      <c r="J51" s="88">
        <v>534.65</v>
      </c>
      <c r="K51" s="88">
        <v>47.06</v>
      </c>
      <c r="L51" s="88" t="s">
        <v>208</v>
      </c>
      <c r="M51" s="88" t="s">
        <v>208</v>
      </c>
      <c r="N51" s="88">
        <v>581.71</v>
      </c>
      <c r="O51" s="76"/>
    </row>
    <row r="52" spans="1:15" ht="25" hidden="1" customHeight="1" outlineLevel="1">
      <c r="A52" s="86" t="s">
        <v>246</v>
      </c>
      <c r="B52" s="84" t="s">
        <v>206</v>
      </c>
      <c r="C52" s="76"/>
      <c r="D52" s="78">
        <v>32</v>
      </c>
      <c r="E52" s="78" t="s">
        <v>208</v>
      </c>
      <c r="F52" s="78" t="s">
        <v>208</v>
      </c>
      <c r="G52" s="78" t="s">
        <v>208</v>
      </c>
      <c r="H52" s="78">
        <v>32</v>
      </c>
      <c r="I52" s="112"/>
      <c r="J52" s="79">
        <v>60.51</v>
      </c>
      <c r="K52" s="79" t="s">
        <v>208</v>
      </c>
      <c r="L52" s="79" t="s">
        <v>208</v>
      </c>
      <c r="M52" s="79" t="s">
        <v>208</v>
      </c>
      <c r="N52" s="79">
        <v>60.51</v>
      </c>
      <c r="O52" s="76"/>
    </row>
    <row r="53" spans="1:15" ht="25" hidden="1" customHeight="1" outlineLevel="1">
      <c r="A53" s="86" t="s">
        <v>247</v>
      </c>
      <c r="B53" s="84" t="s">
        <v>206</v>
      </c>
      <c r="C53" s="76"/>
      <c r="D53" s="87">
        <v>60</v>
      </c>
      <c r="E53" s="87" t="s">
        <v>208</v>
      </c>
      <c r="F53" s="87" t="s">
        <v>208</v>
      </c>
      <c r="G53" s="87" t="s">
        <v>208</v>
      </c>
      <c r="H53" s="87">
        <v>60</v>
      </c>
      <c r="I53" s="112"/>
      <c r="J53" s="88">
        <v>112.89</v>
      </c>
      <c r="K53" s="88" t="s">
        <v>208</v>
      </c>
      <c r="L53" s="88" t="s">
        <v>208</v>
      </c>
      <c r="M53" s="88" t="s">
        <v>208</v>
      </c>
      <c r="N53" s="88">
        <v>112.89</v>
      </c>
      <c r="O53" s="76"/>
    </row>
    <row r="54" spans="1:15" ht="25" hidden="1" customHeight="1" outlineLevel="1">
      <c r="A54" s="86" t="s">
        <v>248</v>
      </c>
      <c r="B54" s="84" t="s">
        <v>206</v>
      </c>
      <c r="C54" s="76"/>
      <c r="D54" s="78">
        <v>181</v>
      </c>
      <c r="E54" s="78">
        <v>4</v>
      </c>
      <c r="F54" s="78" t="s">
        <v>208</v>
      </c>
      <c r="G54" s="78" t="s">
        <v>208</v>
      </c>
      <c r="H54" s="78">
        <v>185</v>
      </c>
      <c r="I54" s="112"/>
      <c r="J54" s="79">
        <v>361.25</v>
      </c>
      <c r="K54" s="79">
        <v>47.06</v>
      </c>
      <c r="L54" s="79" t="s">
        <v>208</v>
      </c>
      <c r="M54" s="79" t="s">
        <v>208</v>
      </c>
      <c r="N54" s="79">
        <v>408.31</v>
      </c>
      <c r="O54" s="76"/>
    </row>
    <row r="55" spans="1:15" ht="25" customHeight="1" collapsed="1">
      <c r="A55" s="86" t="s">
        <v>183</v>
      </c>
      <c r="B55" s="84" t="s">
        <v>206</v>
      </c>
      <c r="C55" s="76"/>
      <c r="D55" s="87">
        <v>34</v>
      </c>
      <c r="E55" s="87">
        <v>2</v>
      </c>
      <c r="F55" s="87" t="s">
        <v>208</v>
      </c>
      <c r="G55" s="87" t="s">
        <v>208</v>
      </c>
      <c r="H55" s="87">
        <v>36</v>
      </c>
      <c r="I55" s="112"/>
      <c r="J55" s="88">
        <v>70.58</v>
      </c>
      <c r="K55" s="88">
        <v>52.02</v>
      </c>
      <c r="L55" s="88" t="s">
        <v>208</v>
      </c>
      <c r="M55" s="88" t="s">
        <v>208</v>
      </c>
      <c r="N55" s="88">
        <v>122.6</v>
      </c>
      <c r="O55" s="76"/>
    </row>
    <row r="56" spans="1:15" ht="25" hidden="1" customHeight="1" outlineLevel="1">
      <c r="A56" s="86" t="s">
        <v>249</v>
      </c>
      <c r="B56" s="84" t="s">
        <v>206</v>
      </c>
      <c r="C56" s="76"/>
      <c r="D56" s="78">
        <v>29</v>
      </c>
      <c r="E56" s="78">
        <v>1</v>
      </c>
      <c r="F56" s="78" t="s">
        <v>208</v>
      </c>
      <c r="G56" s="78" t="s">
        <v>208</v>
      </c>
      <c r="H56" s="78">
        <v>30</v>
      </c>
      <c r="I56" s="112"/>
      <c r="J56" s="79">
        <v>64.55</v>
      </c>
      <c r="K56" s="79">
        <v>34.020000000000003</v>
      </c>
      <c r="L56" s="79" t="s">
        <v>208</v>
      </c>
      <c r="M56" s="79" t="s">
        <v>208</v>
      </c>
      <c r="N56" s="79">
        <v>98.57</v>
      </c>
      <c r="O56" s="76"/>
    </row>
    <row r="57" spans="1:15" ht="25" hidden="1" customHeight="1" outlineLevel="1">
      <c r="A57" s="86" t="s">
        <v>250</v>
      </c>
      <c r="B57" s="84" t="s">
        <v>206</v>
      </c>
      <c r="C57" s="76"/>
      <c r="D57" s="87" t="s">
        <v>208</v>
      </c>
      <c r="E57" s="87" t="s">
        <v>208</v>
      </c>
      <c r="F57" s="87" t="s">
        <v>208</v>
      </c>
      <c r="G57" s="87" t="s">
        <v>208</v>
      </c>
      <c r="H57" s="87" t="s">
        <v>208</v>
      </c>
      <c r="I57" s="112"/>
      <c r="J57" s="88" t="s">
        <v>208</v>
      </c>
      <c r="K57" s="88" t="s">
        <v>208</v>
      </c>
      <c r="L57" s="88" t="s">
        <v>208</v>
      </c>
      <c r="M57" s="88" t="s">
        <v>208</v>
      </c>
      <c r="N57" s="88" t="s">
        <v>208</v>
      </c>
      <c r="O57" s="76"/>
    </row>
    <row r="58" spans="1:15" ht="25" hidden="1" customHeight="1" outlineLevel="1">
      <c r="A58" s="86" t="s">
        <v>251</v>
      </c>
      <c r="B58" s="84" t="s">
        <v>206</v>
      </c>
      <c r="C58" s="76"/>
      <c r="D58" s="78" t="s">
        <v>208</v>
      </c>
      <c r="E58" s="78" t="s">
        <v>208</v>
      </c>
      <c r="F58" s="78" t="s">
        <v>208</v>
      </c>
      <c r="G58" s="78" t="s">
        <v>208</v>
      </c>
      <c r="H58" s="78" t="s">
        <v>208</v>
      </c>
      <c r="I58" s="112"/>
      <c r="J58" s="79" t="s">
        <v>208</v>
      </c>
      <c r="K58" s="79" t="s">
        <v>208</v>
      </c>
      <c r="L58" s="79" t="s">
        <v>208</v>
      </c>
      <c r="M58" s="79" t="s">
        <v>208</v>
      </c>
      <c r="N58" s="79" t="s">
        <v>208</v>
      </c>
      <c r="O58" s="76"/>
    </row>
    <row r="59" spans="1:15" ht="25" hidden="1" customHeight="1" outlineLevel="1">
      <c r="A59" s="86" t="s">
        <v>252</v>
      </c>
      <c r="B59" s="84" t="s">
        <v>206</v>
      </c>
      <c r="C59" s="76"/>
      <c r="D59" s="87">
        <v>2</v>
      </c>
      <c r="E59" s="87" t="s">
        <v>208</v>
      </c>
      <c r="F59" s="87" t="s">
        <v>208</v>
      </c>
      <c r="G59" s="87" t="s">
        <v>208</v>
      </c>
      <c r="H59" s="87">
        <v>2</v>
      </c>
      <c r="I59" s="112"/>
      <c r="J59" s="88">
        <v>2</v>
      </c>
      <c r="K59" s="88" t="s">
        <v>208</v>
      </c>
      <c r="L59" s="88" t="s">
        <v>208</v>
      </c>
      <c r="M59" s="88" t="s">
        <v>208</v>
      </c>
      <c r="N59" s="88">
        <v>2</v>
      </c>
      <c r="O59" s="76"/>
    </row>
    <row r="60" spans="1:15" ht="25" hidden="1" customHeight="1" outlineLevel="1">
      <c r="A60" s="86" t="s">
        <v>253</v>
      </c>
      <c r="B60" s="84" t="s">
        <v>206</v>
      </c>
      <c r="C60" s="76"/>
      <c r="D60" s="78">
        <v>3</v>
      </c>
      <c r="E60" s="78">
        <v>1</v>
      </c>
      <c r="F60" s="78" t="s">
        <v>208</v>
      </c>
      <c r="G60" s="78" t="s">
        <v>208</v>
      </c>
      <c r="H60" s="78">
        <v>4</v>
      </c>
      <c r="I60" s="112"/>
      <c r="J60" s="79">
        <v>4.03</v>
      </c>
      <c r="K60" s="79">
        <v>18</v>
      </c>
      <c r="L60" s="79" t="s">
        <v>208</v>
      </c>
      <c r="M60" s="79" t="s">
        <v>208</v>
      </c>
      <c r="N60" s="79">
        <v>22.03</v>
      </c>
      <c r="O60" s="76"/>
    </row>
    <row r="61" spans="1:15" ht="25" customHeight="1" collapsed="1">
      <c r="A61" s="86" t="s">
        <v>184</v>
      </c>
      <c r="B61" s="84" t="s">
        <v>206</v>
      </c>
      <c r="C61" s="76"/>
      <c r="D61" s="87">
        <v>102</v>
      </c>
      <c r="E61" s="87">
        <v>7</v>
      </c>
      <c r="F61" s="87" t="s">
        <v>208</v>
      </c>
      <c r="G61" s="87" t="s">
        <v>208</v>
      </c>
      <c r="H61" s="87">
        <v>109</v>
      </c>
      <c r="I61" s="112"/>
      <c r="J61" s="88">
        <v>334.48</v>
      </c>
      <c r="K61" s="88">
        <v>95.32</v>
      </c>
      <c r="L61" s="88" t="s">
        <v>208</v>
      </c>
      <c r="M61" s="88" t="s">
        <v>208</v>
      </c>
      <c r="N61" s="88">
        <v>429.8</v>
      </c>
      <c r="O61" s="76"/>
    </row>
    <row r="62" spans="1:15" ht="25" hidden="1" customHeight="1" outlineLevel="1">
      <c r="A62" s="86" t="s">
        <v>254</v>
      </c>
      <c r="B62" s="84" t="s">
        <v>206</v>
      </c>
      <c r="C62" s="76"/>
      <c r="D62" s="78">
        <v>23</v>
      </c>
      <c r="E62" s="78">
        <v>2</v>
      </c>
      <c r="F62" s="78" t="s">
        <v>208</v>
      </c>
      <c r="G62" s="78" t="s">
        <v>208</v>
      </c>
      <c r="H62" s="78">
        <v>25</v>
      </c>
      <c r="I62" s="112"/>
      <c r="J62" s="79">
        <v>36.79</v>
      </c>
      <c r="K62" s="79">
        <v>37.729999999999997</v>
      </c>
      <c r="L62" s="79" t="s">
        <v>208</v>
      </c>
      <c r="M62" s="79" t="s">
        <v>208</v>
      </c>
      <c r="N62" s="79">
        <v>74.52</v>
      </c>
      <c r="O62" s="76"/>
    </row>
    <row r="63" spans="1:15" ht="25" hidden="1" customHeight="1" outlineLevel="1">
      <c r="A63" s="86" t="s">
        <v>255</v>
      </c>
      <c r="B63" s="84" t="s">
        <v>206</v>
      </c>
      <c r="C63" s="76"/>
      <c r="D63" s="87">
        <v>79</v>
      </c>
      <c r="E63" s="87">
        <v>5</v>
      </c>
      <c r="F63" s="87" t="s">
        <v>208</v>
      </c>
      <c r="G63" s="87" t="s">
        <v>208</v>
      </c>
      <c r="H63" s="87">
        <v>84</v>
      </c>
      <c r="I63" s="112"/>
      <c r="J63" s="88">
        <v>297.69</v>
      </c>
      <c r="K63" s="88">
        <v>57.59</v>
      </c>
      <c r="L63" s="88" t="s">
        <v>208</v>
      </c>
      <c r="M63" s="88" t="s">
        <v>208</v>
      </c>
      <c r="N63" s="88">
        <v>355.28</v>
      </c>
      <c r="O63" s="76"/>
    </row>
    <row r="64" spans="1:15" ht="25" customHeight="1" collapsed="1">
      <c r="A64" s="86" t="s">
        <v>185</v>
      </c>
      <c r="B64" s="84" t="s">
        <v>206</v>
      </c>
      <c r="C64" s="76"/>
      <c r="D64" s="78">
        <v>5</v>
      </c>
      <c r="E64" s="78" t="s">
        <v>208</v>
      </c>
      <c r="F64" s="78" t="s">
        <v>208</v>
      </c>
      <c r="G64" s="78" t="s">
        <v>208</v>
      </c>
      <c r="H64" s="78">
        <v>5</v>
      </c>
      <c r="I64" s="112"/>
      <c r="J64" s="79">
        <v>6.85</v>
      </c>
      <c r="K64" s="79" t="s">
        <v>208</v>
      </c>
      <c r="L64" s="79" t="s">
        <v>208</v>
      </c>
      <c r="M64" s="79" t="s">
        <v>208</v>
      </c>
      <c r="N64" s="79">
        <v>6.85</v>
      </c>
      <c r="O64" s="76"/>
    </row>
    <row r="65" spans="1:15" ht="25" hidden="1" customHeight="1" outlineLevel="1">
      <c r="A65" s="86" t="s">
        <v>256</v>
      </c>
      <c r="B65" s="84" t="s">
        <v>206</v>
      </c>
      <c r="C65" s="76"/>
      <c r="D65" s="87" t="s">
        <v>208</v>
      </c>
      <c r="E65" s="87" t="s">
        <v>208</v>
      </c>
      <c r="F65" s="87" t="s">
        <v>208</v>
      </c>
      <c r="G65" s="87" t="s">
        <v>208</v>
      </c>
      <c r="H65" s="87" t="s">
        <v>208</v>
      </c>
      <c r="I65" s="112"/>
      <c r="J65" s="88" t="s">
        <v>208</v>
      </c>
      <c r="K65" s="88" t="s">
        <v>208</v>
      </c>
      <c r="L65" s="88" t="s">
        <v>208</v>
      </c>
      <c r="M65" s="88" t="s">
        <v>208</v>
      </c>
      <c r="N65" s="88" t="s">
        <v>208</v>
      </c>
      <c r="O65" s="76"/>
    </row>
    <row r="66" spans="1:15" ht="25" hidden="1" customHeight="1" outlineLevel="1">
      <c r="A66" s="86" t="s">
        <v>257</v>
      </c>
      <c r="B66" s="84" t="s">
        <v>206</v>
      </c>
      <c r="C66" s="76"/>
      <c r="D66" s="78" t="s">
        <v>208</v>
      </c>
      <c r="E66" s="78" t="s">
        <v>208</v>
      </c>
      <c r="F66" s="78" t="s">
        <v>208</v>
      </c>
      <c r="G66" s="78" t="s">
        <v>208</v>
      </c>
      <c r="H66" s="78" t="s">
        <v>208</v>
      </c>
      <c r="I66" s="112"/>
      <c r="J66" s="79" t="s">
        <v>208</v>
      </c>
      <c r="K66" s="79" t="s">
        <v>208</v>
      </c>
      <c r="L66" s="79" t="s">
        <v>208</v>
      </c>
      <c r="M66" s="79" t="s">
        <v>208</v>
      </c>
      <c r="N66" s="79" t="s">
        <v>208</v>
      </c>
      <c r="O66" s="76"/>
    </row>
    <row r="67" spans="1:15" ht="25" hidden="1" customHeight="1" outlineLevel="1">
      <c r="A67" s="86" t="s">
        <v>258</v>
      </c>
      <c r="B67" s="84" t="s">
        <v>206</v>
      </c>
      <c r="C67" s="76"/>
      <c r="D67" s="87" t="s">
        <v>208</v>
      </c>
      <c r="E67" s="87" t="s">
        <v>208</v>
      </c>
      <c r="F67" s="87" t="s">
        <v>208</v>
      </c>
      <c r="G67" s="87" t="s">
        <v>208</v>
      </c>
      <c r="H67" s="87" t="s">
        <v>208</v>
      </c>
      <c r="I67" s="112"/>
      <c r="J67" s="88" t="s">
        <v>208</v>
      </c>
      <c r="K67" s="88" t="s">
        <v>208</v>
      </c>
      <c r="L67" s="88" t="s">
        <v>208</v>
      </c>
      <c r="M67" s="88" t="s">
        <v>208</v>
      </c>
      <c r="N67" s="88" t="s">
        <v>208</v>
      </c>
      <c r="O67" s="76"/>
    </row>
    <row r="68" spans="1:15" ht="25" hidden="1" customHeight="1" outlineLevel="1">
      <c r="A68" s="86" t="s">
        <v>259</v>
      </c>
      <c r="B68" s="84" t="s">
        <v>206</v>
      </c>
      <c r="C68" s="76"/>
      <c r="D68" s="78">
        <v>1</v>
      </c>
      <c r="E68" s="78" t="s">
        <v>208</v>
      </c>
      <c r="F68" s="78" t="s">
        <v>208</v>
      </c>
      <c r="G68" s="78" t="s">
        <v>208</v>
      </c>
      <c r="H68" s="78">
        <v>1</v>
      </c>
      <c r="I68" s="112"/>
      <c r="J68" s="79">
        <v>2</v>
      </c>
      <c r="K68" s="79" t="s">
        <v>208</v>
      </c>
      <c r="L68" s="79" t="s">
        <v>208</v>
      </c>
      <c r="M68" s="79" t="s">
        <v>208</v>
      </c>
      <c r="N68" s="79">
        <v>2</v>
      </c>
      <c r="O68" s="76"/>
    </row>
    <row r="69" spans="1:15" ht="25" hidden="1" customHeight="1" outlineLevel="1">
      <c r="A69" s="86" t="s">
        <v>260</v>
      </c>
      <c r="B69" s="84" t="s">
        <v>206</v>
      </c>
      <c r="C69" s="76"/>
      <c r="D69" s="87">
        <v>1</v>
      </c>
      <c r="E69" s="87" t="s">
        <v>208</v>
      </c>
      <c r="F69" s="87" t="s">
        <v>208</v>
      </c>
      <c r="G69" s="87" t="s">
        <v>208</v>
      </c>
      <c r="H69" s="87">
        <v>1</v>
      </c>
      <c r="I69" s="112"/>
      <c r="J69" s="88">
        <v>0.81</v>
      </c>
      <c r="K69" s="88" t="s">
        <v>208</v>
      </c>
      <c r="L69" s="88" t="s">
        <v>208</v>
      </c>
      <c r="M69" s="88" t="s">
        <v>208</v>
      </c>
      <c r="N69" s="88">
        <v>0.81</v>
      </c>
      <c r="O69" s="76"/>
    </row>
    <row r="70" spans="1:15" ht="25" hidden="1" customHeight="1" outlineLevel="1">
      <c r="A70" s="86" t="s">
        <v>261</v>
      </c>
      <c r="B70" s="84" t="s">
        <v>206</v>
      </c>
      <c r="C70" s="76"/>
      <c r="D70" s="78">
        <v>3</v>
      </c>
      <c r="E70" s="78" t="s">
        <v>208</v>
      </c>
      <c r="F70" s="78" t="s">
        <v>208</v>
      </c>
      <c r="G70" s="78" t="s">
        <v>208</v>
      </c>
      <c r="H70" s="78">
        <v>3</v>
      </c>
      <c r="I70" s="112"/>
      <c r="J70" s="79">
        <v>4.04</v>
      </c>
      <c r="K70" s="79" t="s">
        <v>208</v>
      </c>
      <c r="L70" s="79" t="s">
        <v>208</v>
      </c>
      <c r="M70" s="79" t="s">
        <v>208</v>
      </c>
      <c r="N70" s="79">
        <v>4.04</v>
      </c>
      <c r="O70" s="76"/>
    </row>
    <row r="71" spans="1:15" ht="25" customHeight="1" collapsed="1">
      <c r="A71" s="86" t="s">
        <v>186</v>
      </c>
      <c r="B71" s="84" t="s">
        <v>206</v>
      </c>
      <c r="C71" s="76"/>
      <c r="D71" s="87">
        <v>10</v>
      </c>
      <c r="E71" s="87">
        <v>1</v>
      </c>
      <c r="F71" s="87" t="s">
        <v>208</v>
      </c>
      <c r="G71" s="87" t="s">
        <v>208</v>
      </c>
      <c r="H71" s="87">
        <v>11</v>
      </c>
      <c r="I71" s="112"/>
      <c r="J71" s="88">
        <v>20.79</v>
      </c>
      <c r="K71" s="88">
        <v>12</v>
      </c>
      <c r="L71" s="88" t="s">
        <v>208</v>
      </c>
      <c r="M71" s="88" t="s">
        <v>208</v>
      </c>
      <c r="N71" s="88">
        <v>32.79</v>
      </c>
      <c r="O71" s="76"/>
    </row>
    <row r="72" spans="1:15" ht="25" hidden="1" customHeight="1" outlineLevel="1">
      <c r="A72" s="86" t="s">
        <v>262</v>
      </c>
      <c r="B72" s="84" t="s">
        <v>206</v>
      </c>
      <c r="C72" s="76"/>
      <c r="D72" s="78">
        <v>2</v>
      </c>
      <c r="E72" s="78">
        <v>1</v>
      </c>
      <c r="F72" s="78" t="s">
        <v>208</v>
      </c>
      <c r="G72" s="78" t="s">
        <v>208</v>
      </c>
      <c r="H72" s="78">
        <v>3</v>
      </c>
      <c r="I72" s="112"/>
      <c r="J72" s="79">
        <v>12.79</v>
      </c>
      <c r="K72" s="79">
        <v>12</v>
      </c>
      <c r="L72" s="79" t="s">
        <v>208</v>
      </c>
      <c r="M72" s="79" t="s">
        <v>208</v>
      </c>
      <c r="N72" s="79">
        <v>24.79</v>
      </c>
      <c r="O72" s="76"/>
    </row>
    <row r="73" spans="1:15" ht="25" hidden="1" customHeight="1" outlineLevel="1">
      <c r="A73" s="86" t="s">
        <v>263</v>
      </c>
      <c r="B73" s="84" t="s">
        <v>206</v>
      </c>
      <c r="C73" s="76"/>
      <c r="D73" s="87" t="s">
        <v>208</v>
      </c>
      <c r="E73" s="87" t="s">
        <v>208</v>
      </c>
      <c r="F73" s="87" t="s">
        <v>208</v>
      </c>
      <c r="G73" s="87" t="s">
        <v>208</v>
      </c>
      <c r="H73" s="87" t="s">
        <v>208</v>
      </c>
      <c r="I73" s="112"/>
      <c r="J73" s="88" t="s">
        <v>208</v>
      </c>
      <c r="K73" s="88" t="s">
        <v>208</v>
      </c>
      <c r="L73" s="88" t="s">
        <v>208</v>
      </c>
      <c r="M73" s="88" t="s">
        <v>208</v>
      </c>
      <c r="N73" s="88" t="s">
        <v>208</v>
      </c>
      <c r="O73" s="76"/>
    </row>
    <row r="74" spans="1:15" ht="25" hidden="1" customHeight="1" outlineLevel="1">
      <c r="A74" s="86" t="s">
        <v>264</v>
      </c>
      <c r="B74" s="84" t="s">
        <v>206</v>
      </c>
      <c r="C74" s="76"/>
      <c r="D74" s="78">
        <v>8</v>
      </c>
      <c r="E74" s="78" t="s">
        <v>208</v>
      </c>
      <c r="F74" s="78" t="s">
        <v>208</v>
      </c>
      <c r="G74" s="78" t="s">
        <v>208</v>
      </c>
      <c r="H74" s="78">
        <v>8</v>
      </c>
      <c r="I74" s="112"/>
      <c r="J74" s="79">
        <v>8</v>
      </c>
      <c r="K74" s="79" t="s">
        <v>208</v>
      </c>
      <c r="L74" s="79" t="s">
        <v>208</v>
      </c>
      <c r="M74" s="79" t="s">
        <v>208</v>
      </c>
      <c r="N74" s="79">
        <v>8</v>
      </c>
      <c r="O74" s="76"/>
    </row>
    <row r="75" spans="1:15" ht="25" customHeight="1" collapsed="1">
      <c r="A75" s="86" t="s">
        <v>187</v>
      </c>
      <c r="B75" s="84" t="s">
        <v>206</v>
      </c>
      <c r="C75" s="76"/>
      <c r="D75" s="87">
        <v>16</v>
      </c>
      <c r="E75" s="87" t="s">
        <v>208</v>
      </c>
      <c r="F75" s="87" t="s">
        <v>208</v>
      </c>
      <c r="G75" s="87" t="s">
        <v>208</v>
      </c>
      <c r="H75" s="87">
        <v>16</v>
      </c>
      <c r="I75" s="112"/>
      <c r="J75" s="88">
        <v>21</v>
      </c>
      <c r="K75" s="88" t="s">
        <v>208</v>
      </c>
      <c r="L75" s="88" t="s">
        <v>208</v>
      </c>
      <c r="M75" s="88" t="s">
        <v>208</v>
      </c>
      <c r="N75" s="88">
        <v>21</v>
      </c>
      <c r="O75" s="76"/>
    </row>
    <row r="76" spans="1:15" ht="25" hidden="1" customHeight="1" outlineLevel="1">
      <c r="A76" s="86" t="s">
        <v>265</v>
      </c>
      <c r="B76" s="84" t="s">
        <v>206</v>
      </c>
      <c r="C76" s="76"/>
      <c r="D76" s="78">
        <v>16</v>
      </c>
      <c r="E76" s="78" t="s">
        <v>208</v>
      </c>
      <c r="F76" s="78" t="s">
        <v>208</v>
      </c>
      <c r="G76" s="78" t="s">
        <v>208</v>
      </c>
      <c r="H76" s="78">
        <v>16</v>
      </c>
      <c r="I76" s="112"/>
      <c r="J76" s="79">
        <v>21</v>
      </c>
      <c r="K76" s="79" t="s">
        <v>208</v>
      </c>
      <c r="L76" s="79" t="s">
        <v>208</v>
      </c>
      <c r="M76" s="79" t="s">
        <v>208</v>
      </c>
      <c r="N76" s="79">
        <v>21</v>
      </c>
      <c r="O76" s="76"/>
    </row>
    <row r="77" spans="1:15" ht="25" customHeight="1" collapsed="1">
      <c r="A77" s="86" t="s">
        <v>188</v>
      </c>
      <c r="B77" s="84" t="s">
        <v>206</v>
      </c>
      <c r="C77" s="76"/>
      <c r="D77" s="87">
        <v>94</v>
      </c>
      <c r="E77" s="87" t="s">
        <v>208</v>
      </c>
      <c r="F77" s="87" t="s">
        <v>208</v>
      </c>
      <c r="G77" s="87" t="s">
        <v>208</v>
      </c>
      <c r="H77" s="87">
        <v>94</v>
      </c>
      <c r="I77" s="112"/>
      <c r="J77" s="88">
        <v>115.79</v>
      </c>
      <c r="K77" s="88" t="s">
        <v>208</v>
      </c>
      <c r="L77" s="88" t="s">
        <v>208</v>
      </c>
      <c r="M77" s="88" t="s">
        <v>208</v>
      </c>
      <c r="N77" s="88">
        <v>115.79</v>
      </c>
      <c r="O77" s="76"/>
    </row>
    <row r="78" spans="1:15" ht="25" hidden="1" customHeight="1" outlineLevel="1">
      <c r="A78" s="86" t="s">
        <v>266</v>
      </c>
      <c r="B78" s="84" t="s">
        <v>206</v>
      </c>
      <c r="C78" s="76"/>
      <c r="D78" s="78">
        <v>42</v>
      </c>
      <c r="E78" s="78" t="s">
        <v>208</v>
      </c>
      <c r="F78" s="78" t="s">
        <v>208</v>
      </c>
      <c r="G78" s="78" t="s">
        <v>208</v>
      </c>
      <c r="H78" s="78">
        <v>42</v>
      </c>
      <c r="I78" s="112"/>
      <c r="J78" s="79">
        <v>55.07</v>
      </c>
      <c r="K78" s="79" t="s">
        <v>208</v>
      </c>
      <c r="L78" s="79" t="s">
        <v>208</v>
      </c>
      <c r="M78" s="79" t="s">
        <v>208</v>
      </c>
      <c r="N78" s="79">
        <v>55.07</v>
      </c>
      <c r="O78" s="76"/>
    </row>
    <row r="79" spans="1:15" ht="25" hidden="1" customHeight="1" outlineLevel="1">
      <c r="A79" s="86" t="s">
        <v>267</v>
      </c>
      <c r="B79" s="84" t="s">
        <v>206</v>
      </c>
      <c r="C79" s="76"/>
      <c r="D79" s="87">
        <v>7</v>
      </c>
      <c r="E79" s="87" t="s">
        <v>208</v>
      </c>
      <c r="F79" s="87" t="s">
        <v>208</v>
      </c>
      <c r="G79" s="87" t="s">
        <v>208</v>
      </c>
      <c r="H79" s="87">
        <v>7</v>
      </c>
      <c r="I79" s="112"/>
      <c r="J79" s="88">
        <v>5.56</v>
      </c>
      <c r="K79" s="88" t="s">
        <v>208</v>
      </c>
      <c r="L79" s="88" t="s">
        <v>208</v>
      </c>
      <c r="M79" s="88" t="s">
        <v>208</v>
      </c>
      <c r="N79" s="88">
        <v>5.56</v>
      </c>
      <c r="O79" s="76"/>
    </row>
    <row r="80" spans="1:15" ht="25" hidden="1" customHeight="1" outlineLevel="1">
      <c r="A80" s="86" t="s">
        <v>268</v>
      </c>
      <c r="B80" s="84" t="s">
        <v>206</v>
      </c>
      <c r="C80" s="76"/>
      <c r="D80" s="78">
        <v>31</v>
      </c>
      <c r="E80" s="78" t="s">
        <v>208</v>
      </c>
      <c r="F80" s="78" t="s">
        <v>208</v>
      </c>
      <c r="G80" s="78" t="s">
        <v>208</v>
      </c>
      <c r="H80" s="78">
        <v>31</v>
      </c>
      <c r="I80" s="112"/>
      <c r="J80" s="79">
        <v>33.1</v>
      </c>
      <c r="K80" s="79" t="s">
        <v>208</v>
      </c>
      <c r="L80" s="79" t="s">
        <v>208</v>
      </c>
      <c r="M80" s="79" t="s">
        <v>208</v>
      </c>
      <c r="N80" s="79">
        <v>33.1</v>
      </c>
      <c r="O80" s="76"/>
    </row>
    <row r="81" spans="1:15" ht="25" hidden="1" customHeight="1" outlineLevel="1">
      <c r="A81" s="86" t="s">
        <v>269</v>
      </c>
      <c r="B81" s="84" t="s">
        <v>206</v>
      </c>
      <c r="C81" s="76"/>
      <c r="D81" s="87">
        <v>1</v>
      </c>
      <c r="E81" s="87" t="s">
        <v>208</v>
      </c>
      <c r="F81" s="87" t="s">
        <v>208</v>
      </c>
      <c r="G81" s="87" t="s">
        <v>208</v>
      </c>
      <c r="H81" s="87">
        <v>1</v>
      </c>
      <c r="I81" s="112"/>
      <c r="J81" s="88">
        <v>1</v>
      </c>
      <c r="K81" s="88" t="s">
        <v>208</v>
      </c>
      <c r="L81" s="88" t="s">
        <v>208</v>
      </c>
      <c r="M81" s="88" t="s">
        <v>208</v>
      </c>
      <c r="N81" s="88">
        <v>1</v>
      </c>
      <c r="O81" s="76"/>
    </row>
    <row r="82" spans="1:15" ht="25" hidden="1" customHeight="1" outlineLevel="1">
      <c r="A82" s="86" t="s">
        <v>270</v>
      </c>
      <c r="B82" s="84" t="s">
        <v>206</v>
      </c>
      <c r="C82" s="76"/>
      <c r="D82" s="78" t="s">
        <v>208</v>
      </c>
      <c r="E82" s="78" t="s">
        <v>208</v>
      </c>
      <c r="F82" s="78" t="s">
        <v>208</v>
      </c>
      <c r="G82" s="78" t="s">
        <v>208</v>
      </c>
      <c r="H82" s="78" t="s">
        <v>208</v>
      </c>
      <c r="I82" s="112"/>
      <c r="J82" s="79" t="s">
        <v>208</v>
      </c>
      <c r="K82" s="79" t="s">
        <v>208</v>
      </c>
      <c r="L82" s="79" t="s">
        <v>208</v>
      </c>
      <c r="M82" s="79" t="s">
        <v>208</v>
      </c>
      <c r="N82" s="79" t="s">
        <v>208</v>
      </c>
      <c r="O82" s="76"/>
    </row>
    <row r="83" spans="1:15" ht="25" hidden="1" customHeight="1" outlineLevel="1">
      <c r="A83" s="86" t="s">
        <v>271</v>
      </c>
      <c r="B83" s="84" t="s">
        <v>206</v>
      </c>
      <c r="C83" s="76"/>
      <c r="D83" s="87">
        <v>12</v>
      </c>
      <c r="E83" s="87" t="s">
        <v>208</v>
      </c>
      <c r="F83" s="87" t="s">
        <v>208</v>
      </c>
      <c r="G83" s="87" t="s">
        <v>208</v>
      </c>
      <c r="H83" s="87">
        <v>12</v>
      </c>
      <c r="I83" s="112"/>
      <c r="J83" s="88">
        <v>20.059999999999999</v>
      </c>
      <c r="K83" s="88" t="s">
        <v>208</v>
      </c>
      <c r="L83" s="88" t="s">
        <v>208</v>
      </c>
      <c r="M83" s="88" t="s">
        <v>208</v>
      </c>
      <c r="N83" s="88">
        <v>20.059999999999999</v>
      </c>
      <c r="O83" s="76"/>
    </row>
    <row r="84" spans="1:15" ht="25" hidden="1" customHeight="1" outlineLevel="1">
      <c r="A84" s="86" t="s">
        <v>272</v>
      </c>
      <c r="B84" s="84" t="s">
        <v>206</v>
      </c>
      <c r="C84" s="76"/>
      <c r="D84" s="78">
        <v>1</v>
      </c>
      <c r="E84" s="78" t="s">
        <v>208</v>
      </c>
      <c r="F84" s="78" t="s">
        <v>208</v>
      </c>
      <c r="G84" s="78" t="s">
        <v>208</v>
      </c>
      <c r="H84" s="78">
        <v>1</v>
      </c>
      <c r="I84" s="112"/>
      <c r="J84" s="79">
        <v>1</v>
      </c>
      <c r="K84" s="79" t="s">
        <v>208</v>
      </c>
      <c r="L84" s="79" t="s">
        <v>208</v>
      </c>
      <c r="M84" s="79" t="s">
        <v>208</v>
      </c>
      <c r="N84" s="79">
        <v>1</v>
      </c>
      <c r="O84" s="76"/>
    </row>
    <row r="85" spans="1:15" ht="25" customHeight="1" collapsed="1">
      <c r="A85" s="86" t="s">
        <v>189</v>
      </c>
      <c r="B85" s="84" t="s">
        <v>206</v>
      </c>
      <c r="C85" s="76"/>
      <c r="D85" s="87">
        <v>20</v>
      </c>
      <c r="E85" s="87" t="s">
        <v>208</v>
      </c>
      <c r="F85" s="87" t="s">
        <v>208</v>
      </c>
      <c r="G85" s="87" t="s">
        <v>208</v>
      </c>
      <c r="H85" s="87">
        <v>20</v>
      </c>
      <c r="I85" s="112"/>
      <c r="J85" s="88">
        <v>53.18</v>
      </c>
      <c r="K85" s="88" t="s">
        <v>208</v>
      </c>
      <c r="L85" s="88" t="s">
        <v>208</v>
      </c>
      <c r="M85" s="88" t="s">
        <v>208</v>
      </c>
      <c r="N85" s="88">
        <v>53.18</v>
      </c>
      <c r="O85" s="76"/>
    </row>
    <row r="86" spans="1:15" ht="25" hidden="1" customHeight="1" outlineLevel="1">
      <c r="A86" s="86" t="s">
        <v>273</v>
      </c>
      <c r="B86" s="84" t="s">
        <v>206</v>
      </c>
      <c r="C86" s="76"/>
      <c r="D86" s="78">
        <v>2</v>
      </c>
      <c r="E86" s="78" t="s">
        <v>208</v>
      </c>
      <c r="F86" s="78" t="s">
        <v>208</v>
      </c>
      <c r="G86" s="78" t="s">
        <v>208</v>
      </c>
      <c r="H86" s="78">
        <v>2</v>
      </c>
      <c r="I86" s="112"/>
      <c r="J86" s="79">
        <v>7.21</v>
      </c>
      <c r="K86" s="79" t="s">
        <v>208</v>
      </c>
      <c r="L86" s="79" t="s">
        <v>208</v>
      </c>
      <c r="M86" s="79" t="s">
        <v>208</v>
      </c>
      <c r="N86" s="79">
        <v>7.21</v>
      </c>
      <c r="O86" s="76"/>
    </row>
    <row r="87" spans="1:15" ht="25" hidden="1" customHeight="1" outlineLevel="1">
      <c r="A87" s="86" t="s">
        <v>274</v>
      </c>
      <c r="B87" s="84" t="s">
        <v>206</v>
      </c>
      <c r="C87" s="76"/>
      <c r="D87" s="87" t="s">
        <v>208</v>
      </c>
      <c r="E87" s="87" t="s">
        <v>208</v>
      </c>
      <c r="F87" s="87" t="s">
        <v>208</v>
      </c>
      <c r="G87" s="87" t="s">
        <v>208</v>
      </c>
      <c r="H87" s="87" t="s">
        <v>208</v>
      </c>
      <c r="I87" s="112"/>
      <c r="J87" s="88" t="s">
        <v>208</v>
      </c>
      <c r="K87" s="88" t="s">
        <v>208</v>
      </c>
      <c r="L87" s="88" t="s">
        <v>208</v>
      </c>
      <c r="M87" s="88" t="s">
        <v>208</v>
      </c>
      <c r="N87" s="88" t="s">
        <v>208</v>
      </c>
      <c r="O87" s="76"/>
    </row>
    <row r="88" spans="1:15" ht="25" hidden="1" customHeight="1" outlineLevel="1">
      <c r="A88" s="86" t="s">
        <v>275</v>
      </c>
      <c r="B88" s="84" t="s">
        <v>206</v>
      </c>
      <c r="C88" s="76"/>
      <c r="D88" s="78">
        <v>5</v>
      </c>
      <c r="E88" s="78" t="s">
        <v>208</v>
      </c>
      <c r="F88" s="78" t="s">
        <v>208</v>
      </c>
      <c r="G88" s="78" t="s">
        <v>208</v>
      </c>
      <c r="H88" s="78">
        <v>5</v>
      </c>
      <c r="I88" s="112"/>
      <c r="J88" s="79">
        <v>9</v>
      </c>
      <c r="K88" s="79" t="s">
        <v>208</v>
      </c>
      <c r="L88" s="79" t="s">
        <v>208</v>
      </c>
      <c r="M88" s="79" t="s">
        <v>208</v>
      </c>
      <c r="N88" s="79">
        <v>9</v>
      </c>
      <c r="O88" s="76"/>
    </row>
    <row r="89" spans="1:15" ht="25" hidden="1" customHeight="1" outlineLevel="1">
      <c r="A89" s="86" t="s">
        <v>276</v>
      </c>
      <c r="B89" s="84" t="s">
        <v>206</v>
      </c>
      <c r="C89" s="76"/>
      <c r="D89" s="87" t="s">
        <v>208</v>
      </c>
      <c r="E89" s="87" t="s">
        <v>208</v>
      </c>
      <c r="F89" s="87" t="s">
        <v>208</v>
      </c>
      <c r="G89" s="87" t="s">
        <v>208</v>
      </c>
      <c r="H89" s="87" t="s">
        <v>208</v>
      </c>
      <c r="I89" s="112"/>
      <c r="J89" s="88" t="s">
        <v>208</v>
      </c>
      <c r="K89" s="88" t="s">
        <v>208</v>
      </c>
      <c r="L89" s="88" t="s">
        <v>208</v>
      </c>
      <c r="M89" s="88" t="s">
        <v>208</v>
      </c>
      <c r="N89" s="88" t="s">
        <v>208</v>
      </c>
      <c r="O89" s="76"/>
    </row>
    <row r="90" spans="1:15" ht="25" hidden="1" customHeight="1" outlineLevel="1">
      <c r="A90" s="86" t="s">
        <v>277</v>
      </c>
      <c r="B90" s="84" t="s">
        <v>206</v>
      </c>
      <c r="C90" s="76"/>
      <c r="D90" s="78">
        <v>6</v>
      </c>
      <c r="E90" s="78" t="s">
        <v>208</v>
      </c>
      <c r="F90" s="78" t="s">
        <v>208</v>
      </c>
      <c r="G90" s="78" t="s">
        <v>208</v>
      </c>
      <c r="H90" s="78">
        <v>6</v>
      </c>
      <c r="I90" s="112"/>
      <c r="J90" s="79">
        <v>27.11</v>
      </c>
      <c r="K90" s="79" t="s">
        <v>208</v>
      </c>
      <c r="L90" s="79" t="s">
        <v>208</v>
      </c>
      <c r="M90" s="79" t="s">
        <v>208</v>
      </c>
      <c r="N90" s="79">
        <v>27.11</v>
      </c>
      <c r="O90" s="76"/>
    </row>
    <row r="91" spans="1:15" ht="25" hidden="1" customHeight="1" outlineLevel="1">
      <c r="A91" s="86" t="s">
        <v>278</v>
      </c>
      <c r="B91" s="84" t="s">
        <v>206</v>
      </c>
      <c r="C91" s="76"/>
      <c r="D91" s="87">
        <v>7</v>
      </c>
      <c r="E91" s="87" t="s">
        <v>208</v>
      </c>
      <c r="F91" s="87" t="s">
        <v>208</v>
      </c>
      <c r="G91" s="87" t="s">
        <v>208</v>
      </c>
      <c r="H91" s="87">
        <v>7</v>
      </c>
      <c r="I91" s="112"/>
      <c r="J91" s="88">
        <v>9.86</v>
      </c>
      <c r="K91" s="88" t="s">
        <v>208</v>
      </c>
      <c r="L91" s="88" t="s">
        <v>208</v>
      </c>
      <c r="M91" s="88" t="s">
        <v>208</v>
      </c>
      <c r="N91" s="88">
        <v>9.86</v>
      </c>
      <c r="O91" s="76"/>
    </row>
    <row r="92" spans="1:15" ht="25" customHeight="1" collapsed="1">
      <c r="A92" s="86" t="s">
        <v>190</v>
      </c>
      <c r="B92" s="84" t="s">
        <v>206</v>
      </c>
      <c r="C92" s="76"/>
      <c r="D92" s="78">
        <v>2</v>
      </c>
      <c r="E92" s="78">
        <v>1</v>
      </c>
      <c r="F92" s="78" t="s">
        <v>208</v>
      </c>
      <c r="G92" s="78" t="s">
        <v>208</v>
      </c>
      <c r="H92" s="78">
        <v>3</v>
      </c>
      <c r="I92" s="112"/>
      <c r="J92" s="79">
        <v>2</v>
      </c>
      <c r="K92" s="79">
        <v>11</v>
      </c>
      <c r="L92" s="79" t="s">
        <v>208</v>
      </c>
      <c r="M92" s="79" t="s">
        <v>208</v>
      </c>
      <c r="N92" s="79">
        <v>13</v>
      </c>
      <c r="O92" s="76"/>
    </row>
    <row r="93" spans="1:15" ht="25" hidden="1" customHeight="1" outlineLevel="1">
      <c r="A93" s="86" t="s">
        <v>279</v>
      </c>
      <c r="B93" s="84" t="s">
        <v>206</v>
      </c>
      <c r="C93" s="76"/>
      <c r="D93" s="87">
        <v>2</v>
      </c>
      <c r="E93" s="87">
        <v>1</v>
      </c>
      <c r="F93" s="87" t="s">
        <v>208</v>
      </c>
      <c r="G93" s="87" t="s">
        <v>208</v>
      </c>
      <c r="H93" s="87">
        <v>3</v>
      </c>
      <c r="I93" s="112"/>
      <c r="J93" s="88">
        <v>2</v>
      </c>
      <c r="K93" s="88">
        <v>11</v>
      </c>
      <c r="L93" s="88" t="s">
        <v>208</v>
      </c>
      <c r="M93" s="88" t="s">
        <v>208</v>
      </c>
      <c r="N93" s="88">
        <v>13</v>
      </c>
      <c r="O93" s="76"/>
    </row>
    <row r="94" spans="1:15" ht="25" customHeight="1" collapsed="1">
      <c r="A94" s="86" t="s">
        <v>191</v>
      </c>
      <c r="B94" s="84" t="s">
        <v>206</v>
      </c>
      <c r="C94" s="76"/>
      <c r="D94" s="78">
        <v>52</v>
      </c>
      <c r="E94" s="78" t="s">
        <v>208</v>
      </c>
      <c r="F94" s="78" t="s">
        <v>208</v>
      </c>
      <c r="G94" s="78" t="s">
        <v>208</v>
      </c>
      <c r="H94" s="78">
        <v>52</v>
      </c>
      <c r="I94" s="112"/>
      <c r="J94" s="79">
        <v>92.23</v>
      </c>
      <c r="K94" s="79" t="s">
        <v>208</v>
      </c>
      <c r="L94" s="79" t="s">
        <v>208</v>
      </c>
      <c r="M94" s="79" t="s">
        <v>208</v>
      </c>
      <c r="N94" s="79">
        <v>92.23</v>
      </c>
      <c r="O94" s="76"/>
    </row>
    <row r="95" spans="1:15" ht="25" customHeight="1" outlineLevel="1">
      <c r="A95" s="86" t="s">
        <v>280</v>
      </c>
      <c r="B95" s="84" t="s">
        <v>206</v>
      </c>
      <c r="C95" s="76"/>
      <c r="D95" s="87">
        <v>46</v>
      </c>
      <c r="E95" s="87" t="s">
        <v>208</v>
      </c>
      <c r="F95" s="87" t="s">
        <v>208</v>
      </c>
      <c r="G95" s="87" t="s">
        <v>208</v>
      </c>
      <c r="H95" s="87">
        <v>46</v>
      </c>
      <c r="I95" s="112"/>
      <c r="J95" s="88">
        <v>59.19</v>
      </c>
      <c r="K95" s="88" t="s">
        <v>208</v>
      </c>
      <c r="L95" s="88" t="s">
        <v>208</v>
      </c>
      <c r="M95" s="88" t="s">
        <v>208</v>
      </c>
      <c r="N95" s="88">
        <v>59.19</v>
      </c>
      <c r="O95" s="76"/>
    </row>
    <row r="96" spans="1:15" ht="25" customHeight="1" outlineLevel="1">
      <c r="A96" s="86" t="s">
        <v>281</v>
      </c>
      <c r="B96" s="84" t="s">
        <v>206</v>
      </c>
      <c r="C96" s="76"/>
      <c r="D96" s="78">
        <v>3</v>
      </c>
      <c r="E96" s="78" t="s">
        <v>208</v>
      </c>
      <c r="F96" s="78" t="s">
        <v>208</v>
      </c>
      <c r="G96" s="78" t="s">
        <v>208</v>
      </c>
      <c r="H96" s="78">
        <v>3</v>
      </c>
      <c r="I96" s="112"/>
      <c r="J96" s="79">
        <v>20.29</v>
      </c>
      <c r="K96" s="79" t="s">
        <v>208</v>
      </c>
      <c r="L96" s="79" t="s">
        <v>208</v>
      </c>
      <c r="M96" s="79" t="s">
        <v>208</v>
      </c>
      <c r="N96" s="79">
        <v>20.29</v>
      </c>
      <c r="O96" s="76"/>
    </row>
    <row r="97" spans="1:15" ht="25" customHeight="1" outlineLevel="1">
      <c r="A97" s="86" t="s">
        <v>282</v>
      </c>
      <c r="B97" s="84" t="s">
        <v>206</v>
      </c>
      <c r="C97" s="76"/>
      <c r="D97" s="87">
        <v>3</v>
      </c>
      <c r="E97" s="87" t="s">
        <v>208</v>
      </c>
      <c r="F97" s="87" t="s">
        <v>208</v>
      </c>
      <c r="G97" s="87" t="s">
        <v>208</v>
      </c>
      <c r="H97" s="87">
        <v>3</v>
      </c>
      <c r="I97" s="112"/>
      <c r="J97" s="88">
        <v>12.75</v>
      </c>
      <c r="K97" s="88" t="s">
        <v>208</v>
      </c>
      <c r="L97" s="88" t="s">
        <v>208</v>
      </c>
      <c r="M97" s="88" t="s">
        <v>208</v>
      </c>
      <c r="N97" s="88">
        <v>12.75</v>
      </c>
      <c r="O97" s="76"/>
    </row>
    <row r="98" spans="1:15" ht="25" customHeight="1">
      <c r="A98" s="86" t="s">
        <v>192</v>
      </c>
      <c r="B98" s="84" t="s">
        <v>206</v>
      </c>
      <c r="C98" s="76"/>
      <c r="D98" s="78">
        <v>13</v>
      </c>
      <c r="E98" s="78" t="s">
        <v>208</v>
      </c>
      <c r="F98" s="78" t="s">
        <v>208</v>
      </c>
      <c r="G98" s="78" t="s">
        <v>208</v>
      </c>
      <c r="H98" s="78">
        <v>13</v>
      </c>
      <c r="I98" s="112"/>
      <c r="J98" s="79">
        <v>16.14</v>
      </c>
      <c r="K98" s="79" t="s">
        <v>208</v>
      </c>
      <c r="L98" s="79" t="s">
        <v>208</v>
      </c>
      <c r="M98" s="79" t="s">
        <v>208</v>
      </c>
      <c r="N98" s="79">
        <v>16.14</v>
      </c>
      <c r="O98" s="76"/>
    </row>
    <row r="99" spans="1:15" ht="25" hidden="1" customHeight="1" outlineLevel="1">
      <c r="A99" s="86" t="s">
        <v>283</v>
      </c>
      <c r="B99" s="84" t="s">
        <v>206</v>
      </c>
      <c r="C99" s="76"/>
      <c r="D99" s="87">
        <v>6</v>
      </c>
      <c r="E99" s="87" t="s">
        <v>208</v>
      </c>
      <c r="F99" s="87" t="s">
        <v>208</v>
      </c>
      <c r="G99" s="87" t="s">
        <v>208</v>
      </c>
      <c r="H99" s="87">
        <v>6</v>
      </c>
      <c r="I99" s="112"/>
      <c r="J99" s="88">
        <v>6</v>
      </c>
      <c r="K99" s="88" t="s">
        <v>208</v>
      </c>
      <c r="L99" s="88" t="s">
        <v>208</v>
      </c>
      <c r="M99" s="88" t="s">
        <v>208</v>
      </c>
      <c r="N99" s="88">
        <v>6</v>
      </c>
      <c r="O99" s="76"/>
    </row>
    <row r="100" spans="1:15" ht="25" hidden="1" customHeight="1" outlineLevel="1">
      <c r="A100" s="86" t="s">
        <v>284</v>
      </c>
      <c r="B100" s="84" t="s">
        <v>206</v>
      </c>
      <c r="C100" s="76"/>
      <c r="D100" s="78" t="s">
        <v>208</v>
      </c>
      <c r="E100" s="78" t="s">
        <v>208</v>
      </c>
      <c r="F100" s="78" t="s">
        <v>208</v>
      </c>
      <c r="G100" s="78" t="s">
        <v>208</v>
      </c>
      <c r="H100" s="78" t="s">
        <v>208</v>
      </c>
      <c r="I100" s="112"/>
      <c r="J100" s="79" t="s">
        <v>208</v>
      </c>
      <c r="K100" s="79" t="s">
        <v>208</v>
      </c>
      <c r="L100" s="79" t="s">
        <v>208</v>
      </c>
      <c r="M100" s="79" t="s">
        <v>208</v>
      </c>
      <c r="N100" s="79" t="s">
        <v>208</v>
      </c>
      <c r="O100" s="76"/>
    </row>
    <row r="101" spans="1:15" ht="25" hidden="1" customHeight="1" outlineLevel="1">
      <c r="A101" s="86" t="s">
        <v>285</v>
      </c>
      <c r="B101" s="84" t="s">
        <v>206</v>
      </c>
      <c r="C101" s="76"/>
      <c r="D101" s="87">
        <v>1</v>
      </c>
      <c r="E101" s="87" t="s">
        <v>208</v>
      </c>
      <c r="F101" s="87" t="s">
        <v>208</v>
      </c>
      <c r="G101" s="87" t="s">
        <v>208</v>
      </c>
      <c r="H101" s="87">
        <v>1</v>
      </c>
      <c r="I101" s="112"/>
      <c r="J101" s="88">
        <v>2</v>
      </c>
      <c r="K101" s="88" t="s">
        <v>208</v>
      </c>
      <c r="L101" s="88" t="s">
        <v>208</v>
      </c>
      <c r="M101" s="88" t="s">
        <v>208</v>
      </c>
      <c r="N101" s="88">
        <v>2</v>
      </c>
      <c r="O101" s="76"/>
    </row>
    <row r="102" spans="1:15" ht="25" hidden="1" customHeight="1" outlineLevel="1">
      <c r="A102" s="86" t="s">
        <v>286</v>
      </c>
      <c r="B102" s="84" t="s">
        <v>206</v>
      </c>
      <c r="C102" s="76"/>
      <c r="D102" s="78">
        <v>6</v>
      </c>
      <c r="E102" s="78" t="s">
        <v>208</v>
      </c>
      <c r="F102" s="78" t="s">
        <v>208</v>
      </c>
      <c r="G102" s="78" t="s">
        <v>208</v>
      </c>
      <c r="H102" s="78">
        <v>6</v>
      </c>
      <c r="I102" s="112"/>
      <c r="J102" s="79">
        <v>8.14</v>
      </c>
      <c r="K102" s="79" t="s">
        <v>208</v>
      </c>
      <c r="L102" s="79" t="s">
        <v>208</v>
      </c>
      <c r="M102" s="79" t="s">
        <v>208</v>
      </c>
      <c r="N102" s="79">
        <v>8.14</v>
      </c>
      <c r="O102" s="76"/>
    </row>
    <row r="103" spans="1:15" ht="25" customHeight="1" collapsed="1">
      <c r="A103" s="85" t="s">
        <v>193</v>
      </c>
      <c r="B103" s="84" t="s">
        <v>206</v>
      </c>
      <c r="C103" s="76"/>
      <c r="D103" s="87">
        <v>50</v>
      </c>
      <c r="E103" s="87">
        <v>1</v>
      </c>
      <c r="F103" s="87" t="s">
        <v>208</v>
      </c>
      <c r="G103" s="87" t="s">
        <v>208</v>
      </c>
      <c r="H103" s="87">
        <v>51</v>
      </c>
      <c r="I103" s="112"/>
      <c r="J103" s="88">
        <v>77.260000000000005</v>
      </c>
      <c r="K103" s="88">
        <v>11</v>
      </c>
      <c r="L103" s="88" t="s">
        <v>208</v>
      </c>
      <c r="M103" s="88" t="s">
        <v>208</v>
      </c>
      <c r="N103" s="88">
        <v>88.26</v>
      </c>
      <c r="O103" s="76"/>
    </row>
    <row r="104" spans="1:15" ht="15" hidden="1" customHeight="1" outlineLevel="1">
      <c r="A104" s="86" t="s">
        <v>287</v>
      </c>
      <c r="B104" s="84" t="s">
        <v>206</v>
      </c>
      <c r="C104" s="76"/>
      <c r="D104" s="78">
        <v>4</v>
      </c>
      <c r="E104" s="78" t="s">
        <v>208</v>
      </c>
      <c r="F104" s="78" t="s">
        <v>208</v>
      </c>
      <c r="G104" s="78" t="s">
        <v>208</v>
      </c>
      <c r="H104" s="78">
        <v>4</v>
      </c>
      <c r="I104" s="76"/>
      <c r="J104" s="78">
        <v>4</v>
      </c>
      <c r="K104" s="78" t="s">
        <v>208</v>
      </c>
      <c r="L104" s="78" t="s">
        <v>208</v>
      </c>
      <c r="M104" s="78" t="s">
        <v>208</v>
      </c>
      <c r="N104" s="78">
        <v>4</v>
      </c>
      <c r="O104" s="76"/>
    </row>
    <row r="105" spans="1:15" ht="15" hidden="1" customHeight="1" outlineLevel="1">
      <c r="A105" s="86" t="s">
        <v>288</v>
      </c>
      <c r="B105" s="84" t="s">
        <v>206</v>
      </c>
      <c r="C105" s="76"/>
      <c r="D105" s="87">
        <v>46</v>
      </c>
      <c r="E105" s="87">
        <v>1</v>
      </c>
      <c r="F105" s="87" t="s">
        <v>208</v>
      </c>
      <c r="G105" s="87" t="s">
        <v>208</v>
      </c>
      <c r="H105" s="87">
        <v>47</v>
      </c>
      <c r="I105" s="76"/>
      <c r="J105" s="87">
        <v>73.260000000000005</v>
      </c>
      <c r="K105" s="87">
        <v>11</v>
      </c>
      <c r="L105" s="87" t="s">
        <v>208</v>
      </c>
      <c r="M105" s="87" t="s">
        <v>208</v>
      </c>
      <c r="N105" s="87">
        <v>84.26</v>
      </c>
      <c r="O105" s="76"/>
    </row>
    <row r="106" spans="1:15" collapsed="1">
      <c r="A106" s="80" t="s">
        <v>289</v>
      </c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</row>
    <row r="107" spans="1:15">
      <c r="A107" s="76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</sheetData>
  <mergeCells count="10">
    <mergeCell ref="A4:B4"/>
    <mergeCell ref="D4:H4"/>
    <mergeCell ref="J4:N4"/>
    <mergeCell ref="A5:B5"/>
    <mergeCell ref="A2:B2"/>
    <mergeCell ref="D2:H2"/>
    <mergeCell ref="J2:N2"/>
    <mergeCell ref="A3:B3"/>
    <mergeCell ref="D3:H3"/>
    <mergeCell ref="J3:N3"/>
  </mergeCells>
  <hyperlinks>
    <hyperlink ref="A1" r:id="rId1" tooltip="Click once to display linked information. Click and hold to select this cell." display="http://dati.istat.it/OECDStat_Metadata/ShowMetadata.ashx?Dataset=DICA_ASIAULP&amp;ShowOnWeb=true&amp;Lang=it" xr:uid="{A4AA8F5F-BBB5-4AD3-8AF9-EC65F7AE81C0}"/>
    <hyperlink ref="A2" r:id="rId2" tooltip="Click once to display linked information. Click and hold to select this cell." display="http://dati.istat.it/OECDStat_Metadata/ShowMetadata.ashx?Dataset=DICA_ASIAULP&amp;Coords=[D1]&amp;ShowOnWeb=true&amp;Lang=it" xr:uid="{DC07E615-A30F-40E0-8FE2-0DB3F2074621}"/>
    <hyperlink ref="A7" r:id="rId3" tooltip="Click once to display linked information. Click and hold to select this cell." display="http://dati.istat.it/OECDStat_Metadata/ShowMetadata.ashx?Dataset=DICA_ASIAULP&amp;Coords=[D3].[0010]&amp;ShowOnWeb=true&amp;Lang=it" xr:uid="{AED55C72-7E19-4F53-B11C-6272D7F13D27}"/>
    <hyperlink ref="A103" r:id="rId4" tooltip="Click once to display linked information. Click and hold to select this cell." display="http://dati.istat.it/OECDStat_Metadata/ShowMetadata.ashx?Dataset=DICA_ASIAULP&amp;Coords=[D3].[S]&amp;ShowOnWeb=true&amp;Lang=it" xr:uid="{31706A7F-2C8B-4F56-82D4-40936CAA553A}"/>
    <hyperlink ref="A106" r:id="rId5" tooltip="Click once to display linked information. Click and hold to select this cell." display="http://dativ7b.istat.it/" xr:uid="{FCF83CB4-516A-4242-BE84-E3A54C42D1F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8DF1D-7B87-4CBD-9C2F-CEDFB3FA0751}">
  <dimension ref="A1:D39"/>
  <sheetViews>
    <sheetView topLeftCell="A18" workbookViewId="0">
      <selection activeCell="A34" sqref="A34"/>
    </sheetView>
  </sheetViews>
  <sheetFormatPr defaultRowHeight="14.4" outlineLevelRow="1"/>
  <cols>
    <col min="1" max="1" width="17.20703125" customWidth="1"/>
    <col min="2" max="2" width="10.26171875" customWidth="1"/>
    <col min="4" max="4" width="11.83984375" customWidth="1"/>
  </cols>
  <sheetData>
    <row r="1" spans="1:2">
      <c r="A1" s="27" t="s">
        <v>341</v>
      </c>
    </row>
    <row r="2" spans="1:2" ht="14.7" thickBot="1">
      <c r="A2" s="27" t="s">
        <v>342</v>
      </c>
    </row>
    <row r="3" spans="1:2">
      <c r="A3" s="118" t="s">
        <v>330</v>
      </c>
      <c r="B3" s="147" t="s">
        <v>331</v>
      </c>
    </row>
    <row r="4" spans="1:2">
      <c r="A4" s="149" t="s">
        <v>326</v>
      </c>
      <c r="B4" s="95">
        <v>743.05</v>
      </c>
    </row>
    <row r="5" spans="1:2">
      <c r="A5" s="148" t="s">
        <v>322</v>
      </c>
      <c r="B5" s="28">
        <v>585.1</v>
      </c>
    </row>
    <row r="6" spans="1:2">
      <c r="A6" s="148" t="s">
        <v>327</v>
      </c>
      <c r="B6" s="28">
        <v>509.29</v>
      </c>
    </row>
    <row r="7" spans="1:2">
      <c r="A7" s="148" t="s">
        <v>321</v>
      </c>
      <c r="B7" s="28">
        <v>445.51</v>
      </c>
    </row>
    <row r="8" spans="1:2">
      <c r="A8" s="148" t="s">
        <v>328</v>
      </c>
      <c r="B8" s="28">
        <v>328.81</v>
      </c>
    </row>
    <row r="9" spans="1:2">
      <c r="A9" s="148" t="s">
        <v>329</v>
      </c>
      <c r="B9" s="28">
        <v>281.43</v>
      </c>
    </row>
    <row r="10" spans="1:2">
      <c r="A10" s="139" t="s">
        <v>324</v>
      </c>
      <c r="B10" s="28">
        <v>159.4</v>
      </c>
    </row>
    <row r="11" spans="1:2">
      <c r="A11" s="139" t="s">
        <v>325</v>
      </c>
      <c r="B11" s="28">
        <v>130.30000000000001</v>
      </c>
    </row>
    <row r="12" spans="1:2">
      <c r="A12" s="148" t="s">
        <v>323</v>
      </c>
      <c r="B12" s="28">
        <v>98.35</v>
      </c>
    </row>
    <row r="13" spans="1:2">
      <c r="A13" s="143" t="s">
        <v>157</v>
      </c>
      <c r="B13" s="144">
        <v>0</v>
      </c>
    </row>
    <row r="14" spans="1:2" ht="14.7" thickBot="1">
      <c r="A14" s="145" t="s">
        <v>6</v>
      </c>
      <c r="B14" s="146">
        <f>SUM(B4:B13)</f>
        <v>3281.24</v>
      </c>
    </row>
    <row r="18" spans="1:4">
      <c r="A18" s="27" t="s">
        <v>344</v>
      </c>
      <c r="B18" s="27"/>
    </row>
    <row r="19" spans="1:4" ht="14.7" thickBot="1">
      <c r="A19" s="27" t="s">
        <v>343</v>
      </c>
      <c r="B19" s="27"/>
    </row>
    <row r="20" spans="1:4">
      <c r="A20" s="141" t="s">
        <v>339</v>
      </c>
      <c r="B20" s="142" t="s">
        <v>340</v>
      </c>
    </row>
    <row r="21" spans="1:4">
      <c r="A21" s="139" t="s">
        <v>332</v>
      </c>
      <c r="B21" s="28">
        <v>1075.05</v>
      </c>
    </row>
    <row r="22" spans="1:4">
      <c r="A22" s="139" t="s">
        <v>333</v>
      </c>
      <c r="B22" s="28">
        <v>316.5</v>
      </c>
    </row>
    <row r="23" spans="1:4">
      <c r="A23" s="139" t="s">
        <v>334</v>
      </c>
      <c r="B23" s="28">
        <v>33.56</v>
      </c>
    </row>
    <row r="24" spans="1:4">
      <c r="A24" s="143" t="s">
        <v>335</v>
      </c>
      <c r="B24" s="144">
        <v>2120.6799999999998</v>
      </c>
    </row>
    <row r="25" spans="1:4" outlineLevel="1">
      <c r="A25" s="139" t="s">
        <v>336</v>
      </c>
      <c r="B25" s="28">
        <v>194.74</v>
      </c>
    </row>
    <row r="26" spans="1:4" outlineLevel="1">
      <c r="A26" s="139" t="s">
        <v>337</v>
      </c>
      <c r="B26" s="28">
        <v>1819.51</v>
      </c>
    </row>
    <row r="27" spans="1:4" outlineLevel="1">
      <c r="A27" s="139" t="s">
        <v>338</v>
      </c>
      <c r="B27" s="28">
        <f>B24-B25-B26</f>
        <v>106.42999999999984</v>
      </c>
    </row>
    <row r="28" spans="1:4" ht="14.7" thickBot="1">
      <c r="A28" s="145" t="s">
        <v>6</v>
      </c>
      <c r="B28" s="146">
        <f>B21+B22+B23+B24</f>
        <v>3545.79</v>
      </c>
    </row>
    <row r="30" spans="1:4" ht="27" customHeight="1"/>
    <row r="31" spans="1:4" ht="14.7" thickBot="1">
      <c r="A31" s="27" t="s">
        <v>345</v>
      </c>
    </row>
    <row r="32" spans="1:4" ht="28.8">
      <c r="A32" s="151" t="s">
        <v>346</v>
      </c>
      <c r="B32" s="152" t="s">
        <v>352</v>
      </c>
      <c r="C32" s="152" t="s">
        <v>351</v>
      </c>
      <c r="D32" s="153" t="s">
        <v>353</v>
      </c>
    </row>
    <row r="33" spans="1:4">
      <c r="A33" s="139" t="s">
        <v>347</v>
      </c>
      <c r="B33" s="3">
        <v>32</v>
      </c>
      <c r="C33" s="3">
        <v>347</v>
      </c>
      <c r="D33" s="150">
        <f>C33/B33</f>
        <v>10.84375</v>
      </c>
    </row>
    <row r="34" spans="1:4">
      <c r="A34" s="139" t="s">
        <v>348</v>
      </c>
      <c r="B34" s="3">
        <v>68</v>
      </c>
      <c r="C34" s="3">
        <v>556</v>
      </c>
      <c r="D34" s="150">
        <f t="shared" ref="D34:D36" si="0">C34/B34</f>
        <v>8.1764705882352935</v>
      </c>
    </row>
    <row r="35" spans="1:4">
      <c r="A35" s="139" t="s">
        <v>349</v>
      </c>
      <c r="B35" s="3">
        <v>142</v>
      </c>
      <c r="C35" s="3">
        <v>204</v>
      </c>
      <c r="D35" s="150">
        <f t="shared" si="0"/>
        <v>1.4366197183098592</v>
      </c>
    </row>
    <row r="36" spans="1:4" ht="14.7" thickBot="1">
      <c r="A36" s="140" t="s">
        <v>350</v>
      </c>
      <c r="B36" s="107">
        <v>15</v>
      </c>
      <c r="C36" s="107">
        <v>76</v>
      </c>
      <c r="D36" s="59">
        <f t="shared" si="0"/>
        <v>5.0666666666666664</v>
      </c>
    </row>
    <row r="39" spans="1:4">
      <c r="A39" t="s">
        <v>354</v>
      </c>
    </row>
  </sheetData>
  <sortState xmlns:xlrd2="http://schemas.microsoft.com/office/spreadsheetml/2017/richdata2" ref="A4:B13">
    <sortCondition descending="1" ref="B4:B13"/>
  </sortState>
  <dataConsolidate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7EDCA-E4DA-4774-AF85-219965CC79FB}">
  <dimension ref="A1:P29"/>
  <sheetViews>
    <sheetView workbookViewId="0"/>
  </sheetViews>
  <sheetFormatPr defaultRowHeight="14.4"/>
  <cols>
    <col min="1" max="1" width="15.3671875" customWidth="1"/>
    <col min="2" max="2" width="14.20703125" customWidth="1"/>
    <col min="3" max="3" width="16.7890625" customWidth="1"/>
    <col min="4" max="4" width="14.20703125" customWidth="1"/>
    <col min="5" max="5" width="14.3125" customWidth="1"/>
    <col min="6" max="6" width="17" customWidth="1"/>
    <col min="7" max="7" width="22.05078125" customWidth="1"/>
    <col min="8" max="8" width="18.3671875" customWidth="1"/>
    <col min="9" max="9" width="9.68359375" bestFit="1" customWidth="1"/>
    <col min="10" max="10" width="17.20703125" customWidth="1"/>
    <col min="12" max="12" width="19.734375" customWidth="1"/>
    <col min="14" max="14" width="16.41796875" customWidth="1"/>
    <col min="16" max="16" width="15.9453125" customWidth="1"/>
  </cols>
  <sheetData>
    <row r="1" spans="1:16" ht="14.7" thickBot="1">
      <c r="A1" s="157" t="s">
        <v>378</v>
      </c>
      <c r="B1" s="130"/>
      <c r="C1" s="130"/>
      <c r="D1" s="131"/>
      <c r="E1" s="130"/>
      <c r="F1" s="131"/>
      <c r="G1" s="130"/>
      <c r="H1" s="131"/>
      <c r="I1" s="130"/>
      <c r="J1" s="131"/>
      <c r="K1" s="130"/>
      <c r="L1" s="131"/>
      <c r="M1" s="130"/>
      <c r="N1" s="131"/>
      <c r="O1" s="130"/>
      <c r="P1" s="131"/>
    </row>
    <row r="2" spans="1:16" s="15" customFormat="1" ht="21" customHeight="1">
      <c r="A2" s="158" t="s">
        <v>362</v>
      </c>
      <c r="B2" s="159" t="s">
        <v>363</v>
      </c>
      <c r="C2" s="159" t="s">
        <v>364</v>
      </c>
      <c r="D2" s="160" t="s">
        <v>365</v>
      </c>
      <c r="E2" s="154"/>
      <c r="F2" s="154">
        <v>0</v>
      </c>
      <c r="G2" s="154"/>
      <c r="H2" s="155"/>
      <c r="I2" s="154"/>
      <c r="J2" s="155"/>
      <c r="K2" s="154"/>
      <c r="L2" s="155"/>
      <c r="M2" s="154"/>
      <c r="N2" s="155"/>
      <c r="O2" s="154"/>
      <c r="P2" s="155"/>
    </row>
    <row r="3" spans="1:16">
      <c r="A3" s="174" t="s">
        <v>355</v>
      </c>
      <c r="B3" s="11">
        <v>3015</v>
      </c>
      <c r="C3" s="175">
        <v>13945453</v>
      </c>
      <c r="D3" s="176">
        <f>C3/B3</f>
        <v>4625.3575456053068</v>
      </c>
      <c r="E3" s="154"/>
      <c r="F3" s="180">
        <f>B3/8545</f>
        <v>0.35283791691047395</v>
      </c>
      <c r="G3" s="77">
        <v>0.17599999999999999</v>
      </c>
      <c r="H3" s="156">
        <f t="shared" ref="H3:H9" si="0">D3</f>
        <v>4625.3575456053068</v>
      </c>
      <c r="I3" s="181">
        <f t="shared" ref="I3:I9" si="1">B3</f>
        <v>3015</v>
      </c>
      <c r="J3" s="156">
        <f>H3</f>
        <v>4625.3575456053068</v>
      </c>
      <c r="K3" s="133">
        <f>I3</f>
        <v>3015</v>
      </c>
      <c r="L3" s="133"/>
      <c r="M3" s="132"/>
      <c r="N3" s="133"/>
      <c r="O3" s="132"/>
      <c r="P3" s="133"/>
    </row>
    <row r="4" spans="1:16">
      <c r="A4" s="139" t="s">
        <v>356</v>
      </c>
      <c r="B4" s="3">
        <v>1726</v>
      </c>
      <c r="C4" s="161">
        <v>21423507</v>
      </c>
      <c r="D4" s="162">
        <f t="shared" ref="D4:D9" si="2">C4/B4</f>
        <v>12412.228852838934</v>
      </c>
      <c r="E4" s="154"/>
      <c r="F4" s="180">
        <f>B4/8545+F3</f>
        <v>0.5548273844353423</v>
      </c>
      <c r="G4" s="77">
        <f>(F4-F3)/2+F3</f>
        <v>0.45383265067290812</v>
      </c>
      <c r="H4" s="156">
        <f t="shared" si="0"/>
        <v>12412.228852838934</v>
      </c>
      <c r="I4" s="181">
        <f t="shared" si="1"/>
        <v>1726</v>
      </c>
      <c r="J4" s="156">
        <f t="shared" ref="J4:J9" si="3">H4</f>
        <v>12412.228852838934</v>
      </c>
      <c r="K4" s="179">
        <f>K3+I4</f>
        <v>4741</v>
      </c>
      <c r="L4" s="134"/>
      <c r="M4" s="135"/>
      <c r="N4" s="134"/>
      <c r="O4" s="135"/>
      <c r="P4" s="134"/>
    </row>
    <row r="5" spans="1:16">
      <c r="A5" s="139" t="s">
        <v>357</v>
      </c>
      <c r="B5" s="3">
        <v>2416</v>
      </c>
      <c r="C5" s="161">
        <v>48468678</v>
      </c>
      <c r="D5" s="162">
        <f t="shared" si="2"/>
        <v>20061.538907284768</v>
      </c>
      <c r="E5" s="154"/>
      <c r="F5" s="180">
        <f t="shared" ref="F5:F9" si="4">B5/8545+F4</f>
        <v>0.8375658279695728</v>
      </c>
      <c r="G5" s="77">
        <f t="shared" ref="G5:G9" si="5">(F5-F4)/2+F4</f>
        <v>0.6961966062024576</v>
      </c>
      <c r="H5" s="156">
        <f t="shared" si="0"/>
        <v>20061.538907284768</v>
      </c>
      <c r="I5" s="181">
        <f t="shared" si="1"/>
        <v>2416</v>
      </c>
      <c r="J5" s="156">
        <f t="shared" si="3"/>
        <v>20061.538907284768</v>
      </c>
      <c r="K5" s="179">
        <f t="shared" ref="K5:K9" si="6">K4+I5</f>
        <v>7157</v>
      </c>
    </row>
    <row r="6" spans="1:16">
      <c r="A6" s="139" t="s">
        <v>358</v>
      </c>
      <c r="B6" s="3">
        <v>1259</v>
      </c>
      <c r="C6" s="161">
        <v>42139451</v>
      </c>
      <c r="D6" s="162">
        <f t="shared" si="2"/>
        <v>33470.572676727563</v>
      </c>
      <c r="E6" s="154"/>
      <c r="F6" s="180">
        <f t="shared" si="4"/>
        <v>0.98490345231129306</v>
      </c>
      <c r="G6" s="77">
        <f t="shared" si="5"/>
        <v>0.91123464014043298</v>
      </c>
      <c r="H6" s="156">
        <f t="shared" si="0"/>
        <v>33470.572676727563</v>
      </c>
      <c r="I6" s="181">
        <f t="shared" si="1"/>
        <v>1259</v>
      </c>
      <c r="J6" s="156">
        <f t="shared" si="3"/>
        <v>33470.572676727563</v>
      </c>
      <c r="K6" s="179">
        <f t="shared" si="6"/>
        <v>8416</v>
      </c>
    </row>
    <row r="7" spans="1:16">
      <c r="A7" s="139" t="s">
        <v>359</v>
      </c>
      <c r="B7" s="3">
        <v>69</v>
      </c>
      <c r="C7" s="161">
        <v>4368765</v>
      </c>
      <c r="D7" s="162">
        <f t="shared" si="2"/>
        <v>63315.434782608696</v>
      </c>
      <c r="E7" s="154"/>
      <c r="F7" s="180">
        <f t="shared" si="4"/>
        <v>0.99297834991222933</v>
      </c>
      <c r="G7" s="77">
        <f t="shared" si="5"/>
        <v>0.98894090111176114</v>
      </c>
      <c r="H7" s="156">
        <f t="shared" si="0"/>
        <v>63315.434782608696</v>
      </c>
      <c r="I7" s="181">
        <f t="shared" si="1"/>
        <v>69</v>
      </c>
      <c r="J7" s="156">
        <f t="shared" si="3"/>
        <v>63315.434782608696</v>
      </c>
      <c r="K7" s="179">
        <f t="shared" si="6"/>
        <v>8485</v>
      </c>
    </row>
    <row r="8" spans="1:16">
      <c r="A8" s="139" t="s">
        <v>360</v>
      </c>
      <c r="B8" s="3">
        <v>44</v>
      </c>
      <c r="C8" s="161">
        <v>4015828</v>
      </c>
      <c r="D8" s="162">
        <f t="shared" si="2"/>
        <v>91268.818181818177</v>
      </c>
      <c r="E8" s="154"/>
      <c r="F8" s="180">
        <f t="shared" si="4"/>
        <v>0.99812755997659441</v>
      </c>
      <c r="G8" s="77">
        <f t="shared" si="5"/>
        <v>0.99555295494441187</v>
      </c>
      <c r="H8" s="156">
        <f t="shared" si="0"/>
        <v>91268.818181818177</v>
      </c>
      <c r="I8" s="181">
        <f t="shared" si="1"/>
        <v>44</v>
      </c>
      <c r="J8" s="156">
        <f t="shared" si="3"/>
        <v>91268.818181818177</v>
      </c>
      <c r="K8" s="179">
        <f t="shared" si="6"/>
        <v>8529</v>
      </c>
    </row>
    <row r="9" spans="1:16">
      <c r="A9" s="143" t="s">
        <v>361</v>
      </c>
      <c r="B9" s="39">
        <v>16</v>
      </c>
      <c r="C9" s="177">
        <v>2832345</v>
      </c>
      <c r="D9" s="178">
        <f t="shared" si="2"/>
        <v>177021.5625</v>
      </c>
      <c r="E9" s="154"/>
      <c r="F9" s="180">
        <f t="shared" si="4"/>
        <v>0.99999999999999989</v>
      </c>
      <c r="G9" s="77">
        <f t="shared" si="5"/>
        <v>0.9990637799882971</v>
      </c>
      <c r="H9" s="156">
        <f t="shared" si="0"/>
        <v>177021.5625</v>
      </c>
      <c r="I9" s="181">
        <f t="shared" si="1"/>
        <v>16</v>
      </c>
      <c r="J9" s="156">
        <f t="shared" si="3"/>
        <v>177021.5625</v>
      </c>
      <c r="K9" s="179">
        <f t="shared" si="6"/>
        <v>8545</v>
      </c>
    </row>
    <row r="10" spans="1:16" ht="14.7" thickBot="1">
      <c r="A10" s="145" t="s">
        <v>6</v>
      </c>
      <c r="B10" s="163">
        <f>SUM(B3:B9)</f>
        <v>8545</v>
      </c>
      <c r="C10" s="164">
        <f>SUM(C3:C9)</f>
        <v>137194027</v>
      </c>
      <c r="D10" s="165">
        <f>C10/B10</f>
        <v>16055.474195435927</v>
      </c>
      <c r="E10" s="154"/>
      <c r="F10" s="154"/>
      <c r="G10" s="77"/>
    </row>
    <row r="11" spans="1:16">
      <c r="E11" s="154"/>
      <c r="F11" s="154"/>
    </row>
    <row r="12" spans="1:16">
      <c r="D12" s="275"/>
      <c r="E12" s="275"/>
      <c r="F12" s="275"/>
      <c r="G12" s="275"/>
    </row>
    <row r="13" spans="1:16">
      <c r="A13" s="1" t="s">
        <v>320</v>
      </c>
      <c r="B13" s="1"/>
      <c r="C13" s="138">
        <v>0.62</v>
      </c>
    </row>
    <row r="14" spans="1:16" ht="15.3" customHeight="1">
      <c r="A14" s="1" t="s">
        <v>369</v>
      </c>
      <c r="B14" s="1"/>
      <c r="C14">
        <v>8701</v>
      </c>
    </row>
    <row r="15" spans="1:16" ht="29.1" customHeight="1"/>
    <row r="16" spans="1:16" ht="14.7" thickBot="1">
      <c r="A16" s="27" t="s">
        <v>370</v>
      </c>
    </row>
    <row r="17" spans="1:3">
      <c r="A17" s="118" t="s">
        <v>346</v>
      </c>
      <c r="B17" s="119" t="s">
        <v>371</v>
      </c>
      <c r="C17" s="147" t="s">
        <v>377</v>
      </c>
    </row>
    <row r="18" spans="1:3" ht="14.4" customHeight="1">
      <c r="A18" s="166" t="s">
        <v>366</v>
      </c>
      <c r="B18" s="171">
        <v>64146633</v>
      </c>
      <c r="C18" s="172">
        <f>B18/(B$18+B$19+B$20)</f>
        <v>0.54094256249517425</v>
      </c>
    </row>
    <row r="19" spans="1:3">
      <c r="A19" s="166" t="s">
        <v>367</v>
      </c>
      <c r="B19" s="169">
        <v>51739642</v>
      </c>
      <c r="C19" s="97">
        <f t="shared" ref="C19:C20" si="7">B19/(B$18+B$19+B$20)</f>
        <v>0.43631556664966253</v>
      </c>
    </row>
    <row r="20" spans="1:3" ht="14.7" thickBot="1">
      <c r="A20" s="145" t="s">
        <v>368</v>
      </c>
      <c r="B20" s="170">
        <v>2696801</v>
      </c>
      <c r="C20" s="167">
        <f t="shared" si="7"/>
        <v>2.2741870855163177E-2</v>
      </c>
    </row>
    <row r="23" spans="1:3" ht="14.7" thickBot="1">
      <c r="A23" s="27" t="s">
        <v>376</v>
      </c>
    </row>
    <row r="24" spans="1:3">
      <c r="A24" s="118"/>
      <c r="B24" s="119" t="s">
        <v>374</v>
      </c>
      <c r="C24" s="147" t="s">
        <v>375</v>
      </c>
    </row>
    <row r="25" spans="1:3">
      <c r="A25" s="166" t="s">
        <v>372</v>
      </c>
      <c r="B25" s="171">
        <v>108583000</v>
      </c>
      <c r="C25" s="173">
        <v>9419</v>
      </c>
    </row>
    <row r="26" spans="1:3" ht="14.7" thickBot="1">
      <c r="A26" s="145" t="s">
        <v>373</v>
      </c>
      <c r="B26" s="170">
        <v>58406000</v>
      </c>
      <c r="C26" s="168">
        <v>5066</v>
      </c>
    </row>
    <row r="29" spans="1:3">
      <c r="A29" t="s">
        <v>379</v>
      </c>
    </row>
  </sheetData>
  <mergeCells count="1">
    <mergeCell ref="D12:G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75615-30B2-43FA-91AF-1C13E4FC1154}">
  <dimension ref="A1:D52"/>
  <sheetViews>
    <sheetView workbookViewId="0">
      <selection activeCell="A27" sqref="A27"/>
    </sheetView>
  </sheetViews>
  <sheetFormatPr defaultRowHeight="14.4"/>
  <cols>
    <col min="1" max="1" width="23.578125" customWidth="1"/>
    <col min="2" max="2" width="15.7890625" customWidth="1"/>
    <col min="4" max="4" width="9.7890625" customWidth="1"/>
  </cols>
  <sheetData>
    <row r="1" spans="1:4" ht="36" customHeight="1" thickBot="1">
      <c r="A1" s="124" t="s">
        <v>319</v>
      </c>
    </row>
    <row r="2" spans="1:4">
      <c r="A2" s="125" t="s">
        <v>293</v>
      </c>
      <c r="B2" s="129" t="s">
        <v>317</v>
      </c>
      <c r="C2" s="242" t="s">
        <v>557</v>
      </c>
      <c r="D2" s="236" t="s">
        <v>558</v>
      </c>
    </row>
    <row r="3" spans="1:4" ht="22.2">
      <c r="A3" s="126" t="s">
        <v>294</v>
      </c>
      <c r="B3" s="240">
        <v>2896742.42</v>
      </c>
      <c r="C3" s="246">
        <v>0.10698977853888715</v>
      </c>
      <c r="D3" s="237">
        <v>0.89301022146111286</v>
      </c>
    </row>
    <row r="4" spans="1:4">
      <c r="A4" s="127" t="s">
        <v>295</v>
      </c>
      <c r="B4" s="241">
        <v>0</v>
      </c>
      <c r="C4" s="244"/>
      <c r="D4" s="238"/>
    </row>
    <row r="5" spans="1:4">
      <c r="A5" s="127" t="s">
        <v>296</v>
      </c>
      <c r="B5" s="241">
        <v>706350</v>
      </c>
      <c r="C5" s="244">
        <v>8.2225525589297091E-2</v>
      </c>
      <c r="D5" s="238">
        <v>0.91777447441070292</v>
      </c>
    </row>
    <row r="6" spans="1:4">
      <c r="A6" s="127" t="s">
        <v>297</v>
      </c>
      <c r="B6" s="241">
        <v>3792437</v>
      </c>
      <c r="C6" s="244">
        <v>0.82269000117866165</v>
      </c>
      <c r="D6" s="238">
        <v>0.17730999882133835</v>
      </c>
    </row>
    <row r="7" spans="1:4" ht="22.2">
      <c r="A7" s="127" t="s">
        <v>298</v>
      </c>
      <c r="B7" s="241">
        <v>282285.90000000002</v>
      </c>
      <c r="C7" s="244">
        <v>0.51366362967473755</v>
      </c>
      <c r="D7" s="238">
        <v>0.48633637032526239</v>
      </c>
    </row>
    <row r="8" spans="1:4" ht="22.2">
      <c r="A8" s="127" t="s">
        <v>299</v>
      </c>
      <c r="B8" s="241">
        <v>344542</v>
      </c>
      <c r="C8" s="244">
        <v>0.84227757428702454</v>
      </c>
      <c r="D8" s="238">
        <v>0.15772242571297548</v>
      </c>
    </row>
    <row r="9" spans="1:4">
      <c r="A9" s="127" t="s">
        <v>300</v>
      </c>
      <c r="B9" s="241">
        <v>132452</v>
      </c>
      <c r="C9" s="244">
        <v>0</v>
      </c>
      <c r="D9" s="238">
        <v>1</v>
      </c>
    </row>
    <row r="10" spans="1:4" ht="22.2">
      <c r="A10" s="127" t="s">
        <v>301</v>
      </c>
      <c r="B10" s="241">
        <v>308283.39</v>
      </c>
      <c r="C10" s="244">
        <v>0.57954270582012224</v>
      </c>
      <c r="D10" s="238">
        <v>0.42045729417987776</v>
      </c>
    </row>
    <row r="11" spans="1:4" ht="22.2">
      <c r="A11" s="127" t="s">
        <v>302</v>
      </c>
      <c r="B11" s="241">
        <v>3369081.26</v>
      </c>
      <c r="C11" s="244">
        <v>0.25597282862806342</v>
      </c>
      <c r="D11" s="238">
        <v>0.74402717137193664</v>
      </c>
    </row>
    <row r="12" spans="1:4">
      <c r="A12" s="127" t="s">
        <v>303</v>
      </c>
      <c r="B12" s="241">
        <v>1184957</v>
      </c>
      <c r="C12" s="244">
        <v>0.50280305530074088</v>
      </c>
      <c r="D12" s="238">
        <v>0.49719694469925912</v>
      </c>
    </row>
    <row r="13" spans="1:4">
      <c r="A13" s="127" t="s">
        <v>304</v>
      </c>
      <c r="B13" s="241">
        <v>11924</v>
      </c>
      <c r="C13" s="244">
        <v>0</v>
      </c>
      <c r="D13" s="238">
        <v>1</v>
      </c>
    </row>
    <row r="14" spans="1:4" ht="22.2">
      <c r="A14" s="127" t="s">
        <v>305</v>
      </c>
      <c r="B14" s="241">
        <v>1175665</v>
      </c>
      <c r="C14" s="244">
        <v>0.36891631544700232</v>
      </c>
      <c r="D14" s="238">
        <v>0.63108368455299768</v>
      </c>
    </row>
    <row r="15" spans="1:4">
      <c r="A15" s="127" t="s">
        <v>306</v>
      </c>
      <c r="B15" s="241">
        <v>0</v>
      </c>
      <c r="C15" s="244"/>
      <c r="D15" s="238"/>
    </row>
    <row r="16" spans="1:4" ht="22.2">
      <c r="A16" s="127" t="s">
        <v>307</v>
      </c>
      <c r="B16" s="241">
        <v>102349</v>
      </c>
      <c r="C16" s="244">
        <v>0</v>
      </c>
      <c r="D16" s="238">
        <v>1</v>
      </c>
    </row>
    <row r="17" spans="1:4" ht="22.2">
      <c r="A17" s="127" t="s">
        <v>308</v>
      </c>
      <c r="B17" s="241">
        <v>0</v>
      </c>
      <c r="C17" s="244"/>
      <c r="D17" s="238"/>
    </row>
    <row r="18" spans="1:4" ht="22.2">
      <c r="A18" s="127" t="s">
        <v>309</v>
      </c>
      <c r="B18" s="241">
        <v>0</v>
      </c>
      <c r="C18" s="244"/>
      <c r="D18" s="238"/>
    </row>
    <row r="19" spans="1:4" ht="22.2">
      <c r="A19" s="127" t="s">
        <v>310</v>
      </c>
      <c r="B19" s="241">
        <v>0</v>
      </c>
      <c r="C19" s="244"/>
      <c r="D19" s="238"/>
    </row>
    <row r="20" spans="1:4" ht="22.2">
      <c r="A20" s="127" t="s">
        <v>311</v>
      </c>
      <c r="B20" s="241">
        <v>0</v>
      </c>
      <c r="C20" s="244"/>
      <c r="D20" s="238"/>
    </row>
    <row r="21" spans="1:4">
      <c r="A21" s="127" t="s">
        <v>312</v>
      </c>
      <c r="B21" s="241">
        <v>0</v>
      </c>
      <c r="C21" s="244"/>
      <c r="D21" s="238"/>
    </row>
    <row r="22" spans="1:4">
      <c r="A22" s="127" t="s">
        <v>313</v>
      </c>
      <c r="B22" s="241">
        <v>479827</v>
      </c>
      <c r="C22" s="244">
        <v>0</v>
      </c>
      <c r="D22" s="238">
        <v>1</v>
      </c>
    </row>
    <row r="23" spans="1:4">
      <c r="A23" s="127" t="s">
        <v>314</v>
      </c>
      <c r="B23" s="241">
        <v>133976</v>
      </c>
      <c r="C23" s="244">
        <v>0</v>
      </c>
      <c r="D23" s="238">
        <v>0</v>
      </c>
    </row>
    <row r="24" spans="1:4">
      <c r="A24" s="127" t="s">
        <v>315</v>
      </c>
      <c r="B24" s="241">
        <v>500000</v>
      </c>
      <c r="C24" s="245">
        <v>0</v>
      </c>
      <c r="D24" s="238">
        <v>0</v>
      </c>
    </row>
    <row r="25" spans="1:4" ht="14.7" thickBot="1">
      <c r="A25" s="128" t="s">
        <v>316</v>
      </c>
      <c r="B25" s="212">
        <v>15420871.970000001</v>
      </c>
      <c r="C25" s="243">
        <v>0.38867973819252194</v>
      </c>
      <c r="D25" s="239">
        <v>0.57020870850275274</v>
      </c>
    </row>
    <row r="27" spans="1:4">
      <c r="A27" s="123" t="s">
        <v>318</v>
      </c>
    </row>
    <row r="29" spans="1:4" ht="14.7" thickBot="1"/>
    <row r="30" spans="1:4">
      <c r="A30" s="125" t="s">
        <v>293</v>
      </c>
      <c r="B30" s="129" t="s">
        <v>317</v>
      </c>
    </row>
    <row r="31" spans="1:4">
      <c r="A31" s="213" t="s">
        <v>27</v>
      </c>
      <c r="B31" s="210">
        <v>3792437</v>
      </c>
    </row>
    <row r="32" spans="1:4">
      <c r="A32" s="214" t="s">
        <v>437</v>
      </c>
      <c r="B32" s="211">
        <v>3369081.26</v>
      </c>
    </row>
    <row r="33" spans="1:2">
      <c r="A33" s="214" t="s">
        <v>423</v>
      </c>
      <c r="B33" s="211">
        <v>2896742.42</v>
      </c>
    </row>
    <row r="34" spans="1:2">
      <c r="A34" s="214" t="s">
        <v>424</v>
      </c>
      <c r="B34" s="211">
        <v>1184957</v>
      </c>
    </row>
    <row r="35" spans="1:2">
      <c r="A35" s="214" t="s">
        <v>425</v>
      </c>
      <c r="B35" s="211">
        <v>1175665</v>
      </c>
    </row>
    <row r="36" spans="1:2">
      <c r="A36" s="214" t="s">
        <v>426</v>
      </c>
      <c r="B36" s="211">
        <v>706350</v>
      </c>
    </row>
    <row r="37" spans="1:2">
      <c r="A37" s="215" t="s">
        <v>427</v>
      </c>
      <c r="B37" s="211">
        <v>500000</v>
      </c>
    </row>
    <row r="38" spans="1:2">
      <c r="A38" s="215" t="s">
        <v>428</v>
      </c>
      <c r="B38" s="211">
        <v>479827</v>
      </c>
    </row>
    <row r="39" spans="1:2">
      <c r="A39" s="215" t="s">
        <v>429</v>
      </c>
      <c r="B39" s="211">
        <v>344542</v>
      </c>
    </row>
    <row r="40" spans="1:2">
      <c r="A40" s="214" t="s">
        <v>430</v>
      </c>
      <c r="B40" s="211">
        <v>308283.39</v>
      </c>
    </row>
    <row r="41" spans="1:2">
      <c r="A41" s="215" t="s">
        <v>431</v>
      </c>
      <c r="B41" s="211">
        <v>282285.90000000002</v>
      </c>
    </row>
    <row r="42" spans="1:2">
      <c r="A42" s="215" t="s">
        <v>432</v>
      </c>
      <c r="B42" s="211">
        <v>133976</v>
      </c>
    </row>
    <row r="43" spans="1:2">
      <c r="A43" s="214" t="s">
        <v>433</v>
      </c>
      <c r="B43" s="211">
        <v>132452</v>
      </c>
    </row>
    <row r="44" spans="1:2">
      <c r="A44" s="215" t="s">
        <v>434</v>
      </c>
      <c r="B44" s="211">
        <v>102349</v>
      </c>
    </row>
    <row r="45" spans="1:2">
      <c r="A45" s="215" t="s">
        <v>435</v>
      </c>
      <c r="B45" s="211">
        <v>11924</v>
      </c>
    </row>
    <row r="46" spans="1:2">
      <c r="A46" s="127" t="s">
        <v>295</v>
      </c>
      <c r="B46" s="211">
        <v>0</v>
      </c>
    </row>
    <row r="47" spans="1:2">
      <c r="A47" s="127" t="s">
        <v>306</v>
      </c>
      <c r="B47" s="211">
        <v>0</v>
      </c>
    </row>
    <row r="48" spans="1:2" ht="22.2">
      <c r="A48" s="127" t="s">
        <v>308</v>
      </c>
      <c r="B48" s="211">
        <v>0</v>
      </c>
    </row>
    <row r="49" spans="1:2" ht="22.2">
      <c r="A49" s="127" t="s">
        <v>309</v>
      </c>
      <c r="B49" s="211">
        <v>0</v>
      </c>
    </row>
    <row r="50" spans="1:2" ht="22.2">
      <c r="A50" s="127" t="s">
        <v>310</v>
      </c>
      <c r="B50" s="211">
        <v>0</v>
      </c>
    </row>
    <row r="51" spans="1:2" ht="22.2">
      <c r="A51" s="127" t="s">
        <v>311</v>
      </c>
      <c r="B51" s="211">
        <v>0</v>
      </c>
    </row>
    <row r="52" spans="1:2">
      <c r="A52" s="127" t="s">
        <v>312</v>
      </c>
      <c r="B52" s="211">
        <v>0</v>
      </c>
    </row>
  </sheetData>
  <sortState xmlns:xlrd2="http://schemas.microsoft.com/office/spreadsheetml/2017/richdata2" ref="A31:B52">
    <sortCondition descending="1" ref="B31:B52"/>
  </sortState>
  <conditionalFormatting sqref="C2:D2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E687A-85AC-48A0-9EC7-A78D9F4C1EC3}">
  <dimension ref="A1:R65"/>
  <sheetViews>
    <sheetView topLeftCell="A16" workbookViewId="0">
      <selection activeCell="A35" sqref="A35"/>
    </sheetView>
  </sheetViews>
  <sheetFormatPr defaultRowHeight="14.4"/>
  <cols>
    <col min="1" max="1" width="15.7890625" customWidth="1"/>
    <col min="2" max="18" width="12.578125" customWidth="1"/>
  </cols>
  <sheetData>
    <row r="1" spans="1:6" ht="14.7" thickBot="1">
      <c r="A1" s="27" t="s">
        <v>422</v>
      </c>
    </row>
    <row r="2" spans="1:6">
      <c r="A2" s="203"/>
      <c r="B2" s="202" t="s">
        <v>380</v>
      </c>
      <c r="C2" s="195" t="s">
        <v>381</v>
      </c>
      <c r="D2" s="196" t="s">
        <v>382</v>
      </c>
    </row>
    <row r="3" spans="1:6">
      <c r="A3" s="166" t="s">
        <v>383</v>
      </c>
      <c r="B3" s="183">
        <v>3</v>
      </c>
      <c r="C3" s="182">
        <v>13</v>
      </c>
      <c r="D3" s="197">
        <v>263</v>
      </c>
    </row>
    <row r="4" spans="1:6">
      <c r="A4" s="166" t="s">
        <v>384</v>
      </c>
      <c r="B4" s="183">
        <v>3</v>
      </c>
      <c r="C4" s="182">
        <v>25</v>
      </c>
      <c r="D4" s="197">
        <v>470</v>
      </c>
    </row>
    <row r="5" spans="1:6">
      <c r="A5" s="166" t="s">
        <v>385</v>
      </c>
      <c r="B5" s="136">
        <v>1</v>
      </c>
      <c r="C5" s="137">
        <v>14</v>
      </c>
      <c r="D5" s="198">
        <v>314</v>
      </c>
      <c r="E5" s="216"/>
    </row>
    <row r="6" spans="1:6" ht="14.7" thickBot="1">
      <c r="A6" s="145" t="s">
        <v>386</v>
      </c>
      <c r="B6" s="199">
        <v>1</v>
      </c>
      <c r="C6" s="200">
        <v>34</v>
      </c>
      <c r="D6" s="201">
        <v>822</v>
      </c>
    </row>
    <row r="7" spans="1:6" ht="23.4" customHeight="1"/>
    <row r="8" spans="1:6" ht="14.7" thickBot="1">
      <c r="A8" s="27" t="s">
        <v>390</v>
      </c>
    </row>
    <row r="9" spans="1:6">
      <c r="A9" s="118" t="s">
        <v>387</v>
      </c>
      <c r="B9" s="204">
        <v>21994</v>
      </c>
    </row>
    <row r="10" spans="1:6">
      <c r="A10" s="166" t="s">
        <v>388</v>
      </c>
      <c r="B10" s="162">
        <v>12471</v>
      </c>
    </row>
    <row r="11" spans="1:6">
      <c r="A11" s="166" t="s">
        <v>30</v>
      </c>
      <c r="B11" s="162">
        <v>3212</v>
      </c>
    </row>
    <row r="12" spans="1:6" ht="14.7" thickBot="1">
      <c r="A12" s="145" t="s">
        <v>389</v>
      </c>
      <c r="B12" s="205">
        <v>37677</v>
      </c>
    </row>
    <row r="15" spans="1:6" ht="15.6" customHeight="1" thickBot="1">
      <c r="A15" s="27" t="s">
        <v>436</v>
      </c>
    </row>
    <row r="16" spans="1:6" ht="58.8" customHeight="1">
      <c r="A16" s="184" t="s">
        <v>419</v>
      </c>
      <c r="B16" s="185" t="s">
        <v>409</v>
      </c>
      <c r="C16" s="185" t="s">
        <v>420</v>
      </c>
      <c r="D16" s="185" t="s">
        <v>410</v>
      </c>
      <c r="E16" s="185" t="s">
        <v>411</v>
      </c>
      <c r="F16" s="190" t="s">
        <v>34</v>
      </c>
    </row>
    <row r="17" spans="1:18" ht="15" customHeight="1">
      <c r="A17" s="188" t="s">
        <v>167</v>
      </c>
      <c r="B17" s="89">
        <v>13</v>
      </c>
      <c r="C17" s="11">
        <v>28</v>
      </c>
      <c r="D17" s="11">
        <v>51</v>
      </c>
      <c r="E17" s="11">
        <v>27</v>
      </c>
      <c r="F17" s="191">
        <v>119</v>
      </c>
    </row>
    <row r="18" spans="1:18" ht="15" customHeight="1">
      <c r="A18" s="166" t="s">
        <v>412</v>
      </c>
      <c r="B18" s="2">
        <v>7</v>
      </c>
      <c r="C18" s="3">
        <v>5</v>
      </c>
      <c r="D18" s="3">
        <v>7</v>
      </c>
      <c r="E18" s="3">
        <v>9</v>
      </c>
      <c r="F18" s="192">
        <v>28</v>
      </c>
      <c r="K18" s="19"/>
    </row>
    <row r="19" spans="1:18" ht="15" customHeight="1">
      <c r="A19" s="166" t="s">
        <v>413</v>
      </c>
      <c r="B19" s="2">
        <v>25</v>
      </c>
      <c r="C19" s="3">
        <v>20</v>
      </c>
      <c r="D19" s="3">
        <v>4</v>
      </c>
      <c r="E19" s="3">
        <v>28</v>
      </c>
      <c r="F19" s="192">
        <v>77</v>
      </c>
      <c r="K19" s="19"/>
    </row>
    <row r="20" spans="1:18" ht="15" customHeight="1">
      <c r="A20" s="166" t="s">
        <v>414</v>
      </c>
      <c r="B20" s="2">
        <v>14</v>
      </c>
      <c r="C20" s="3">
        <v>15</v>
      </c>
      <c r="D20" s="3">
        <v>10</v>
      </c>
      <c r="E20" s="3">
        <v>27</v>
      </c>
      <c r="F20" s="192">
        <v>66</v>
      </c>
      <c r="K20" s="19"/>
    </row>
    <row r="21" spans="1:18" ht="15" customHeight="1">
      <c r="A21" s="166" t="s">
        <v>415</v>
      </c>
      <c r="B21" s="2">
        <v>11</v>
      </c>
      <c r="C21" s="3">
        <v>9</v>
      </c>
      <c r="D21" s="3">
        <v>17</v>
      </c>
      <c r="E21" s="3">
        <v>9</v>
      </c>
      <c r="F21" s="192">
        <v>46</v>
      </c>
      <c r="K21" s="19"/>
    </row>
    <row r="22" spans="1:18" ht="15" customHeight="1">
      <c r="A22" s="166" t="s">
        <v>416</v>
      </c>
      <c r="B22" s="2">
        <v>21</v>
      </c>
      <c r="C22" s="3">
        <v>16</v>
      </c>
      <c r="D22" s="3">
        <v>0</v>
      </c>
      <c r="E22" s="3">
        <v>17</v>
      </c>
      <c r="F22" s="192">
        <v>54</v>
      </c>
      <c r="K22" s="19"/>
    </row>
    <row r="23" spans="1:18" ht="15" customHeight="1">
      <c r="A23" s="166" t="s">
        <v>417</v>
      </c>
      <c r="B23" s="2">
        <v>6</v>
      </c>
      <c r="C23" s="3">
        <v>3</v>
      </c>
      <c r="D23" s="3">
        <v>1</v>
      </c>
      <c r="E23" s="3">
        <v>11</v>
      </c>
      <c r="F23" s="192">
        <v>21</v>
      </c>
    </row>
    <row r="24" spans="1:18" ht="15" customHeight="1">
      <c r="A24" s="166" t="s">
        <v>418</v>
      </c>
      <c r="B24" s="2">
        <v>1</v>
      </c>
      <c r="C24" s="3">
        <v>4</v>
      </c>
      <c r="D24" s="3">
        <v>0</v>
      </c>
      <c r="E24" s="3">
        <v>2</v>
      </c>
      <c r="F24" s="192">
        <v>7</v>
      </c>
    </row>
    <row r="25" spans="1:18" ht="15" customHeight="1">
      <c r="A25" s="189" t="s">
        <v>408</v>
      </c>
      <c r="B25" s="110">
        <v>0</v>
      </c>
      <c r="C25" s="39">
        <v>0</v>
      </c>
      <c r="D25" s="39">
        <v>0</v>
      </c>
      <c r="E25" s="39">
        <v>1</v>
      </c>
      <c r="F25" s="193">
        <v>1</v>
      </c>
    </row>
    <row r="26" spans="1:18" ht="15" customHeight="1" thickBot="1">
      <c r="A26" s="186" t="s">
        <v>6</v>
      </c>
      <c r="B26" s="187">
        <v>98</v>
      </c>
      <c r="C26" s="107">
        <v>100</v>
      </c>
      <c r="D26" s="107">
        <v>90</v>
      </c>
      <c r="E26" s="107">
        <v>131</v>
      </c>
      <c r="F26" s="194">
        <v>419</v>
      </c>
    </row>
    <row r="30" spans="1:18" ht="14.7" thickBot="1">
      <c r="A30" s="27" t="s">
        <v>391</v>
      </c>
    </row>
    <row r="31" spans="1:18" ht="28.8">
      <c r="A31" s="206"/>
      <c r="B31" s="207" t="s">
        <v>392</v>
      </c>
      <c r="C31" s="208" t="s">
        <v>393</v>
      </c>
      <c r="D31" s="208" t="s">
        <v>394</v>
      </c>
      <c r="E31" s="208" t="s">
        <v>395</v>
      </c>
      <c r="F31" s="208" t="s">
        <v>396</v>
      </c>
      <c r="G31" s="208" t="s">
        <v>397</v>
      </c>
      <c r="H31" s="208" t="s">
        <v>398</v>
      </c>
      <c r="I31" s="208" t="s">
        <v>399</v>
      </c>
      <c r="J31" s="208" t="s">
        <v>400</v>
      </c>
      <c r="K31" s="208" t="s">
        <v>401</v>
      </c>
      <c r="L31" s="208" t="s">
        <v>402</v>
      </c>
      <c r="M31" s="208" t="s">
        <v>403</v>
      </c>
      <c r="N31" s="208" t="s">
        <v>404</v>
      </c>
      <c r="O31" s="208" t="s">
        <v>405</v>
      </c>
      <c r="P31" s="208" t="s">
        <v>600</v>
      </c>
      <c r="Q31" s="208" t="s">
        <v>406</v>
      </c>
      <c r="R31" s="209" t="s">
        <v>166</v>
      </c>
    </row>
    <row r="32" spans="1:18">
      <c r="A32" s="166">
        <v>2015</v>
      </c>
      <c r="B32" s="2">
        <v>20</v>
      </c>
      <c r="C32" s="3">
        <v>17</v>
      </c>
      <c r="D32" s="3">
        <v>25</v>
      </c>
      <c r="E32" s="3">
        <v>48</v>
      </c>
      <c r="F32" s="3">
        <v>51</v>
      </c>
      <c r="G32" s="3">
        <v>28</v>
      </c>
      <c r="H32" s="3">
        <v>14</v>
      </c>
      <c r="I32" s="3">
        <v>45</v>
      </c>
      <c r="J32" s="3">
        <v>31</v>
      </c>
      <c r="K32" s="3">
        <v>48</v>
      </c>
      <c r="L32" s="3">
        <v>24</v>
      </c>
      <c r="M32" s="3">
        <v>28</v>
      </c>
      <c r="N32" s="3">
        <v>22</v>
      </c>
      <c r="O32" s="3">
        <v>21</v>
      </c>
      <c r="P32" s="3">
        <v>13</v>
      </c>
      <c r="Q32" s="3">
        <v>3</v>
      </c>
      <c r="R32" s="192">
        <v>438</v>
      </c>
    </row>
    <row r="33" spans="1:18">
      <c r="A33" s="166">
        <v>2016</v>
      </c>
      <c r="B33" s="2">
        <v>27</v>
      </c>
      <c r="C33" s="3">
        <v>13</v>
      </c>
      <c r="D33" s="3">
        <v>29</v>
      </c>
      <c r="E33" s="3">
        <v>48</v>
      </c>
      <c r="F33" s="3">
        <v>54</v>
      </c>
      <c r="G33" s="3">
        <v>28</v>
      </c>
      <c r="H33" s="3">
        <v>14</v>
      </c>
      <c r="I33" s="3">
        <v>51</v>
      </c>
      <c r="J33" s="3">
        <v>31</v>
      </c>
      <c r="K33" s="3">
        <v>43</v>
      </c>
      <c r="L33" s="3">
        <v>20</v>
      </c>
      <c r="M33" s="3">
        <v>30</v>
      </c>
      <c r="N33" s="3">
        <v>18</v>
      </c>
      <c r="O33" s="3">
        <v>23</v>
      </c>
      <c r="P33" s="3">
        <v>11</v>
      </c>
      <c r="Q33" s="3">
        <v>3</v>
      </c>
      <c r="R33" s="192">
        <v>443</v>
      </c>
    </row>
    <row r="34" spans="1:18" ht="14.7" thickBot="1">
      <c r="A34" s="145">
        <v>2017</v>
      </c>
      <c r="B34" s="187">
        <v>25</v>
      </c>
      <c r="C34" s="107">
        <v>15</v>
      </c>
      <c r="D34" s="107">
        <v>26</v>
      </c>
      <c r="E34" s="107">
        <v>42</v>
      </c>
      <c r="F34" s="107">
        <v>58</v>
      </c>
      <c r="G34" s="107">
        <v>28</v>
      </c>
      <c r="H34" s="107">
        <v>11</v>
      </c>
      <c r="I34" s="107">
        <v>49</v>
      </c>
      <c r="J34" s="107">
        <v>31</v>
      </c>
      <c r="K34" s="107">
        <v>35</v>
      </c>
      <c r="L34" s="107">
        <v>20</v>
      </c>
      <c r="M34" s="107">
        <v>33</v>
      </c>
      <c r="N34" s="107">
        <v>16</v>
      </c>
      <c r="O34" s="107">
        <v>23</v>
      </c>
      <c r="P34" s="107">
        <v>12</v>
      </c>
      <c r="Q34" s="107">
        <v>3</v>
      </c>
      <c r="R34" s="194">
        <v>427</v>
      </c>
    </row>
    <row r="48" spans="1:18">
      <c r="A48" s="76" t="s">
        <v>72</v>
      </c>
      <c r="B48">
        <v>2017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spans="1:2">
      <c r="A49" s="15" t="s">
        <v>438</v>
      </c>
      <c r="B49">
        <v>58</v>
      </c>
    </row>
    <row r="50" spans="1:2" ht="28.8">
      <c r="A50" s="15" t="s">
        <v>421</v>
      </c>
      <c r="B50">
        <v>49</v>
      </c>
    </row>
    <row r="51" spans="1:2">
      <c r="A51" s="15" t="s">
        <v>395</v>
      </c>
      <c r="B51">
        <v>42</v>
      </c>
    </row>
    <row r="52" spans="1:2">
      <c r="A52" s="15" t="s">
        <v>401</v>
      </c>
      <c r="B52">
        <v>35</v>
      </c>
    </row>
    <row r="53" spans="1:2">
      <c r="A53" s="15" t="s">
        <v>403</v>
      </c>
      <c r="B53">
        <v>33</v>
      </c>
    </row>
    <row r="54" spans="1:2">
      <c r="A54" s="15" t="s">
        <v>400</v>
      </c>
      <c r="B54">
        <v>31</v>
      </c>
    </row>
    <row r="55" spans="1:2">
      <c r="A55" s="15" t="s">
        <v>397</v>
      </c>
      <c r="B55">
        <v>28</v>
      </c>
    </row>
    <row r="56" spans="1:2">
      <c r="A56" s="15" t="s">
        <v>394</v>
      </c>
      <c r="B56">
        <v>26</v>
      </c>
    </row>
    <row r="57" spans="1:2">
      <c r="A57" s="15" t="s">
        <v>392</v>
      </c>
      <c r="B57">
        <v>25</v>
      </c>
    </row>
    <row r="58" spans="1:2">
      <c r="A58" s="15" t="s">
        <v>405</v>
      </c>
      <c r="B58">
        <v>23</v>
      </c>
    </row>
    <row r="59" spans="1:2">
      <c r="A59" s="15" t="s">
        <v>402</v>
      </c>
      <c r="B59">
        <v>20</v>
      </c>
    </row>
    <row r="60" spans="1:2">
      <c r="A60" s="15" t="s">
        <v>404</v>
      </c>
      <c r="B60">
        <v>16</v>
      </c>
    </row>
    <row r="61" spans="1:2">
      <c r="A61" s="15" t="s">
        <v>601</v>
      </c>
      <c r="B61">
        <v>15</v>
      </c>
    </row>
    <row r="62" spans="1:2">
      <c r="A62" s="15" t="s">
        <v>600</v>
      </c>
      <c r="B62">
        <v>12</v>
      </c>
    </row>
    <row r="63" spans="1:2">
      <c r="A63" s="15" t="s">
        <v>398</v>
      </c>
      <c r="B63">
        <v>11</v>
      </c>
    </row>
    <row r="64" spans="1:2">
      <c r="A64" s="15" t="s">
        <v>406</v>
      </c>
      <c r="B64">
        <v>3</v>
      </c>
    </row>
    <row r="65" spans="1:2">
      <c r="A65" s="15" t="s">
        <v>166</v>
      </c>
      <c r="B65">
        <v>427</v>
      </c>
    </row>
  </sheetData>
  <sortState xmlns:xlrd2="http://schemas.microsoft.com/office/spreadsheetml/2017/richdata2" ref="A49:B64">
    <sortCondition descending="1" ref="B49:B64"/>
  </sortState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324FB-A8FD-48BB-B825-489726F97164}">
  <dimension ref="A2:M19"/>
  <sheetViews>
    <sheetView workbookViewId="0">
      <selection activeCell="J6" sqref="J6"/>
    </sheetView>
  </sheetViews>
  <sheetFormatPr defaultRowHeight="14.4"/>
  <cols>
    <col min="8" max="8" width="3.3671875" customWidth="1"/>
  </cols>
  <sheetData>
    <row r="2" spans="1:13">
      <c r="A2" s="13" t="s">
        <v>33</v>
      </c>
      <c r="B2" s="4">
        <v>2014</v>
      </c>
      <c r="C2" s="4">
        <v>2015</v>
      </c>
      <c r="D2" s="4">
        <v>2016</v>
      </c>
      <c r="E2" s="4">
        <v>2017</v>
      </c>
      <c r="F2" s="4">
        <v>2018</v>
      </c>
      <c r="G2" s="4">
        <v>2019</v>
      </c>
      <c r="I2" s="27" t="s">
        <v>459</v>
      </c>
    </row>
    <row r="3" spans="1:13">
      <c r="A3" s="14" t="s">
        <v>547</v>
      </c>
      <c r="B3" s="16">
        <v>9855</v>
      </c>
      <c r="C3" s="16">
        <v>10844</v>
      </c>
      <c r="D3" s="16">
        <v>11693</v>
      </c>
      <c r="E3" s="16">
        <v>12158</v>
      </c>
      <c r="F3" s="16">
        <v>11645</v>
      </c>
      <c r="G3" s="16">
        <v>12028</v>
      </c>
      <c r="I3" s="77">
        <f>(G3/B3)^(1/6)-1</f>
        <v>3.3767318970088223E-2</v>
      </c>
    </row>
    <row r="4" spans="1:13">
      <c r="A4" s="14" t="s">
        <v>548</v>
      </c>
      <c r="B4" s="16">
        <v>3903</v>
      </c>
      <c r="C4" s="16">
        <v>4018</v>
      </c>
      <c r="D4" s="16">
        <v>4808</v>
      </c>
      <c r="E4" s="16">
        <v>4345</v>
      </c>
      <c r="F4" s="16">
        <v>5633</v>
      </c>
      <c r="G4" s="16">
        <v>6264</v>
      </c>
      <c r="I4" s="77">
        <f t="shared" ref="I4:I5" si="0">(G4/B4)^(1/6)-1</f>
        <v>8.2037219266083206E-2</v>
      </c>
    </row>
    <row r="5" spans="1:13">
      <c r="A5" s="14" t="s">
        <v>34</v>
      </c>
      <c r="B5">
        <f t="shared" ref="B5:F5" si="1">B3+B4</f>
        <v>13758</v>
      </c>
      <c r="C5">
        <f t="shared" si="1"/>
        <v>14862</v>
      </c>
      <c r="D5">
        <f t="shared" si="1"/>
        <v>16501</v>
      </c>
      <c r="E5">
        <f t="shared" si="1"/>
        <v>16503</v>
      </c>
      <c r="F5">
        <f t="shared" si="1"/>
        <v>17278</v>
      </c>
      <c r="G5">
        <f>G3+G4</f>
        <v>18292</v>
      </c>
      <c r="I5" s="77">
        <f t="shared" si="0"/>
        <v>4.8618820049198597E-2</v>
      </c>
    </row>
    <row r="6" spans="1:13">
      <c r="I6" s="77"/>
    </row>
    <row r="7" spans="1:13">
      <c r="I7" s="77"/>
    </row>
    <row r="8" spans="1:13">
      <c r="A8" s="18" t="s">
        <v>36</v>
      </c>
      <c r="B8" s="17">
        <v>2014</v>
      </c>
      <c r="C8" s="17">
        <v>2015</v>
      </c>
      <c r="D8" s="17">
        <v>2016</v>
      </c>
      <c r="E8" s="17">
        <v>2017</v>
      </c>
      <c r="F8" s="17">
        <v>2018</v>
      </c>
      <c r="G8" s="17">
        <v>2019</v>
      </c>
      <c r="I8" s="27" t="s">
        <v>459</v>
      </c>
    </row>
    <row r="9" spans="1:13">
      <c r="A9" s="14" t="s">
        <v>547</v>
      </c>
      <c r="B9" s="16">
        <v>25368</v>
      </c>
      <c r="C9" s="16">
        <v>28086</v>
      </c>
      <c r="D9" s="16">
        <v>33417</v>
      </c>
      <c r="E9" s="16">
        <v>33541</v>
      </c>
      <c r="F9" s="16">
        <v>31162</v>
      </c>
      <c r="G9" s="16">
        <v>30895</v>
      </c>
      <c r="I9" s="77">
        <f>(G9/B9)^(1/6)-1</f>
        <v>3.3396520901343818E-2</v>
      </c>
      <c r="L9" s="232"/>
      <c r="M9" s="232"/>
    </row>
    <row r="10" spans="1:13">
      <c r="A10" s="14" t="s">
        <v>548</v>
      </c>
      <c r="B10" s="16">
        <v>18634</v>
      </c>
      <c r="C10" s="16">
        <v>15903</v>
      </c>
      <c r="D10" s="16">
        <v>19208</v>
      </c>
      <c r="E10" s="16">
        <v>16865</v>
      </c>
      <c r="F10" s="16">
        <v>21270</v>
      </c>
      <c r="G10" s="16">
        <v>22151</v>
      </c>
      <c r="I10" s="77">
        <f t="shared" ref="I10:I11" si="2">(G10/B10)^(1/6)-1</f>
        <v>2.923498732548202E-2</v>
      </c>
      <c r="L10" s="232"/>
      <c r="M10" s="232"/>
    </row>
    <row r="11" spans="1:13">
      <c r="A11" s="14" t="s">
        <v>34</v>
      </c>
      <c r="B11">
        <f t="shared" ref="B11:F11" si="3">B9+B10</f>
        <v>44002</v>
      </c>
      <c r="C11">
        <f t="shared" si="3"/>
        <v>43989</v>
      </c>
      <c r="D11">
        <f t="shared" si="3"/>
        <v>52625</v>
      </c>
      <c r="E11">
        <f t="shared" si="3"/>
        <v>50406</v>
      </c>
      <c r="F11">
        <f t="shared" si="3"/>
        <v>52432</v>
      </c>
      <c r="G11">
        <f>G9+G10</f>
        <v>53046</v>
      </c>
      <c r="I11" s="77">
        <f t="shared" si="2"/>
        <v>3.1644429229942928E-2</v>
      </c>
    </row>
    <row r="18" spans="8:9">
      <c r="H18" s="232"/>
      <c r="I18" s="232"/>
    </row>
    <row r="19" spans="8:9">
      <c r="H19" s="232"/>
      <c r="I19" s="232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DDC12-9C63-4420-B13A-899DA7288A6B}">
  <dimension ref="A1:M1490"/>
  <sheetViews>
    <sheetView workbookViewId="0">
      <selection activeCell="A52" sqref="A52"/>
    </sheetView>
  </sheetViews>
  <sheetFormatPr defaultRowHeight="14.4"/>
  <cols>
    <col min="10" max="10" width="29.3671875" bestFit="1" customWidth="1"/>
    <col min="11" max="11" width="9.26171875" bestFit="1" customWidth="1"/>
    <col min="12" max="12" width="5.68359375" bestFit="1" customWidth="1"/>
    <col min="13" max="13" width="16.26171875" bestFit="1" customWidth="1"/>
    <col min="14" max="14" width="9.62890625" bestFit="1" customWidth="1"/>
    <col min="15" max="15" width="4.68359375" bestFit="1" customWidth="1"/>
    <col min="16" max="16" width="13.41796875" bestFit="1" customWidth="1"/>
    <col min="17" max="17" width="7.62890625" bestFit="1" customWidth="1"/>
    <col min="18" max="18" width="4.68359375" bestFit="1" customWidth="1"/>
    <col min="19" max="19" width="11.3671875" bestFit="1" customWidth="1"/>
    <col min="20" max="20" width="7.3125" bestFit="1" customWidth="1"/>
    <col min="21" max="21" width="4.68359375" bestFit="1" customWidth="1"/>
    <col min="22" max="22" width="11.05078125" bestFit="1" customWidth="1"/>
    <col min="23" max="23" width="8.5234375" bestFit="1" customWidth="1"/>
    <col min="24" max="24" width="4.68359375" bestFit="1" customWidth="1"/>
    <col min="25" max="25" width="12.26171875" bestFit="1" customWidth="1"/>
    <col min="26" max="26" width="8.3125" bestFit="1" customWidth="1"/>
    <col min="27" max="27" width="4.68359375" bestFit="1" customWidth="1"/>
    <col min="28" max="28" width="12.05078125" bestFit="1" customWidth="1"/>
    <col min="29" max="29" width="7.3125" bestFit="1" customWidth="1"/>
    <col min="30" max="30" width="4.68359375" bestFit="1" customWidth="1"/>
    <col min="31" max="31" width="11.05078125" bestFit="1" customWidth="1"/>
    <col min="32" max="32" width="8.15625" bestFit="1" customWidth="1"/>
    <col min="33" max="33" width="4.68359375" bestFit="1" customWidth="1"/>
    <col min="34" max="34" width="11.89453125" bestFit="1" customWidth="1"/>
    <col min="35" max="35" width="11.05078125" bestFit="1" customWidth="1"/>
    <col min="36" max="36" width="4.68359375" bestFit="1" customWidth="1"/>
    <col min="37" max="37" width="14.83984375" bestFit="1" customWidth="1"/>
    <col min="38" max="38" width="8.9453125" bestFit="1" customWidth="1"/>
    <col min="39" max="39" width="4.68359375" bestFit="1" customWidth="1"/>
    <col min="40" max="40" width="12.734375" bestFit="1" customWidth="1"/>
    <col min="41" max="41" width="11.05078125" bestFit="1" customWidth="1"/>
    <col min="42" max="42" width="4.68359375" bestFit="1" customWidth="1"/>
    <col min="43" max="43" width="14.83984375" bestFit="1" customWidth="1"/>
    <col min="44" max="44" width="10.26171875" bestFit="1" customWidth="1"/>
    <col min="45" max="45" width="4.68359375" bestFit="1" customWidth="1"/>
    <col min="46" max="46" width="14.05078125" bestFit="1" customWidth="1"/>
    <col min="47" max="47" width="16.26171875" bestFit="1" customWidth="1"/>
  </cols>
  <sheetData>
    <row r="1" spans="1:13">
      <c r="A1" s="27" t="s">
        <v>72</v>
      </c>
      <c r="B1" s="27" t="s">
        <v>439</v>
      </c>
      <c r="C1" s="27" t="s">
        <v>460</v>
      </c>
      <c r="D1" s="27" t="s">
        <v>461</v>
      </c>
      <c r="E1" s="27" t="s">
        <v>462</v>
      </c>
      <c r="F1" s="27" t="s">
        <v>463</v>
      </c>
      <c r="G1" s="27" t="s">
        <v>464</v>
      </c>
    </row>
    <row r="2" spans="1:13">
      <c r="A2">
        <v>2019</v>
      </c>
      <c r="B2" t="s">
        <v>446</v>
      </c>
      <c r="C2" t="s">
        <v>541</v>
      </c>
      <c r="D2" t="s">
        <v>465</v>
      </c>
      <c r="E2">
        <v>1</v>
      </c>
      <c r="F2">
        <v>8</v>
      </c>
      <c r="G2" t="s">
        <v>466</v>
      </c>
      <c r="J2" s="233" t="s">
        <v>464</v>
      </c>
      <c r="K2" t="s">
        <v>543</v>
      </c>
    </row>
    <row r="3" spans="1:13">
      <c r="A3">
        <v>2019</v>
      </c>
      <c r="B3" t="s">
        <v>446</v>
      </c>
      <c r="C3" t="s">
        <v>541</v>
      </c>
      <c r="D3" t="s">
        <v>467</v>
      </c>
      <c r="E3">
        <v>2</v>
      </c>
      <c r="F3">
        <v>10</v>
      </c>
      <c r="G3" t="s">
        <v>466</v>
      </c>
    </row>
    <row r="4" spans="1:13">
      <c r="A4">
        <v>2019</v>
      </c>
      <c r="B4" t="s">
        <v>446</v>
      </c>
      <c r="C4" t="s">
        <v>542</v>
      </c>
      <c r="D4" t="s">
        <v>468</v>
      </c>
      <c r="E4">
        <v>0</v>
      </c>
      <c r="F4">
        <v>3</v>
      </c>
      <c r="G4" t="s">
        <v>466</v>
      </c>
      <c r="J4" s="233" t="s">
        <v>545</v>
      </c>
      <c r="K4" s="233" t="s">
        <v>546</v>
      </c>
    </row>
    <row r="5" spans="1:13">
      <c r="A5">
        <v>2019</v>
      </c>
      <c r="B5" t="s">
        <v>446</v>
      </c>
      <c r="C5" t="s">
        <v>542</v>
      </c>
      <c r="D5" t="s">
        <v>469</v>
      </c>
      <c r="E5">
        <v>35</v>
      </c>
      <c r="F5">
        <v>168</v>
      </c>
      <c r="G5" t="s">
        <v>466</v>
      </c>
      <c r="J5" s="233" t="s">
        <v>460</v>
      </c>
      <c r="K5">
        <v>2018</v>
      </c>
      <c r="L5">
        <v>2019</v>
      </c>
      <c r="M5" t="s">
        <v>544</v>
      </c>
    </row>
    <row r="6" spans="1:13">
      <c r="A6">
        <v>2019</v>
      </c>
      <c r="B6" t="s">
        <v>446</v>
      </c>
      <c r="C6" t="s">
        <v>542</v>
      </c>
      <c r="D6" t="s">
        <v>470</v>
      </c>
      <c r="E6">
        <v>23</v>
      </c>
      <c r="F6">
        <v>75</v>
      </c>
      <c r="G6" t="s">
        <v>466</v>
      </c>
      <c r="J6" s="217" t="s">
        <v>541</v>
      </c>
      <c r="K6" s="234">
        <v>5633</v>
      </c>
      <c r="L6" s="234">
        <v>6264</v>
      </c>
      <c r="M6" s="234">
        <v>11897</v>
      </c>
    </row>
    <row r="7" spans="1:13">
      <c r="A7">
        <v>2019</v>
      </c>
      <c r="B7" t="s">
        <v>446</v>
      </c>
      <c r="C7" t="s">
        <v>542</v>
      </c>
      <c r="D7" t="s">
        <v>471</v>
      </c>
      <c r="E7">
        <v>16</v>
      </c>
      <c r="F7">
        <v>49</v>
      </c>
      <c r="G7" t="s">
        <v>466</v>
      </c>
      <c r="J7" s="235" t="s">
        <v>491</v>
      </c>
      <c r="K7" s="234">
        <v>849</v>
      </c>
      <c r="L7" s="234">
        <v>1229</v>
      </c>
      <c r="M7" s="234">
        <v>2078</v>
      </c>
    </row>
    <row r="8" spans="1:13">
      <c r="A8">
        <v>2019</v>
      </c>
      <c r="B8" t="s">
        <v>446</v>
      </c>
      <c r="C8" t="s">
        <v>542</v>
      </c>
      <c r="D8" t="s">
        <v>472</v>
      </c>
      <c r="E8">
        <v>3</v>
      </c>
      <c r="F8">
        <v>49</v>
      </c>
      <c r="G8" t="s">
        <v>466</v>
      </c>
      <c r="J8" s="235" t="s">
        <v>486</v>
      </c>
      <c r="K8" s="234">
        <v>892</v>
      </c>
      <c r="L8" s="234">
        <v>722</v>
      </c>
      <c r="M8" s="234">
        <v>1614</v>
      </c>
    </row>
    <row r="9" spans="1:13">
      <c r="A9">
        <v>2019</v>
      </c>
      <c r="B9" t="s">
        <v>446</v>
      </c>
      <c r="C9" t="s">
        <v>542</v>
      </c>
      <c r="D9" t="s">
        <v>473</v>
      </c>
      <c r="E9">
        <v>6</v>
      </c>
      <c r="F9">
        <v>18</v>
      </c>
      <c r="G9" t="s">
        <v>466</v>
      </c>
      <c r="J9" s="235" t="s">
        <v>492</v>
      </c>
      <c r="K9" s="234">
        <v>592</v>
      </c>
      <c r="L9" s="234">
        <v>946</v>
      </c>
      <c r="M9" s="234">
        <v>1538</v>
      </c>
    </row>
    <row r="10" spans="1:13">
      <c r="A10">
        <v>2019</v>
      </c>
      <c r="B10" t="s">
        <v>446</v>
      </c>
      <c r="C10" t="s">
        <v>542</v>
      </c>
      <c r="D10" t="s">
        <v>474</v>
      </c>
      <c r="E10">
        <v>52</v>
      </c>
      <c r="F10">
        <v>166</v>
      </c>
      <c r="G10" t="s">
        <v>466</v>
      </c>
      <c r="J10" s="235" t="s">
        <v>487</v>
      </c>
      <c r="K10" s="234">
        <v>644</v>
      </c>
      <c r="L10" s="234">
        <v>850</v>
      </c>
      <c r="M10" s="234">
        <v>1494</v>
      </c>
    </row>
    <row r="11" spans="1:13">
      <c r="A11">
        <v>2019</v>
      </c>
      <c r="B11" t="s">
        <v>446</v>
      </c>
      <c r="C11" t="s">
        <v>542</v>
      </c>
      <c r="D11" t="s">
        <v>475</v>
      </c>
      <c r="E11">
        <v>24</v>
      </c>
      <c r="F11">
        <v>46</v>
      </c>
      <c r="G11" t="s">
        <v>466</v>
      </c>
      <c r="J11" s="235" t="s">
        <v>489</v>
      </c>
      <c r="K11" s="234">
        <v>1063</v>
      </c>
      <c r="L11" s="234">
        <v>349</v>
      </c>
      <c r="M11" s="234">
        <v>1412</v>
      </c>
    </row>
    <row r="12" spans="1:13">
      <c r="A12">
        <v>2019</v>
      </c>
      <c r="B12" t="s">
        <v>446</v>
      </c>
      <c r="C12" t="s">
        <v>542</v>
      </c>
      <c r="D12" t="s">
        <v>476</v>
      </c>
      <c r="E12">
        <v>5</v>
      </c>
      <c r="F12">
        <v>13</v>
      </c>
      <c r="G12" t="s">
        <v>466</v>
      </c>
      <c r="J12" s="235" t="s">
        <v>467</v>
      </c>
      <c r="K12" s="234">
        <v>258</v>
      </c>
      <c r="L12" s="234">
        <v>489</v>
      </c>
      <c r="M12" s="234">
        <v>747</v>
      </c>
    </row>
    <row r="13" spans="1:13">
      <c r="A13">
        <v>2019</v>
      </c>
      <c r="B13" t="s">
        <v>446</v>
      </c>
      <c r="C13" t="s">
        <v>542</v>
      </c>
      <c r="D13" t="s">
        <v>477</v>
      </c>
      <c r="E13">
        <v>4</v>
      </c>
      <c r="F13">
        <v>7</v>
      </c>
      <c r="G13" t="s">
        <v>466</v>
      </c>
      <c r="J13" s="235" t="s">
        <v>465</v>
      </c>
      <c r="K13" s="234">
        <v>214</v>
      </c>
      <c r="L13" s="234">
        <v>195</v>
      </c>
      <c r="M13" s="234">
        <v>409</v>
      </c>
    </row>
    <row r="14" spans="1:13">
      <c r="A14">
        <v>2019</v>
      </c>
      <c r="B14" t="s">
        <v>446</v>
      </c>
      <c r="C14" t="s">
        <v>542</v>
      </c>
      <c r="D14" t="s">
        <v>478</v>
      </c>
      <c r="E14">
        <v>1</v>
      </c>
      <c r="F14">
        <v>2</v>
      </c>
      <c r="G14" t="s">
        <v>466</v>
      </c>
      <c r="J14" s="235" t="s">
        <v>514</v>
      </c>
      <c r="K14" s="234">
        <v>88</v>
      </c>
      <c r="L14" s="234">
        <v>219</v>
      </c>
      <c r="M14" s="234">
        <v>307</v>
      </c>
    </row>
    <row r="15" spans="1:13">
      <c r="A15">
        <v>2019</v>
      </c>
      <c r="B15" t="s">
        <v>446</v>
      </c>
      <c r="C15" t="s">
        <v>542</v>
      </c>
      <c r="D15" t="s">
        <v>479</v>
      </c>
      <c r="E15">
        <v>1</v>
      </c>
      <c r="F15">
        <v>3</v>
      </c>
      <c r="G15" t="s">
        <v>466</v>
      </c>
      <c r="J15" s="235" t="s">
        <v>499</v>
      </c>
      <c r="K15" s="234">
        <v>163</v>
      </c>
      <c r="L15" s="234">
        <v>106</v>
      </c>
      <c r="M15" s="234">
        <v>269</v>
      </c>
    </row>
    <row r="16" spans="1:13">
      <c r="A16">
        <v>2019</v>
      </c>
      <c r="B16" t="s">
        <v>446</v>
      </c>
      <c r="C16" t="s">
        <v>542</v>
      </c>
      <c r="D16" t="s">
        <v>480</v>
      </c>
      <c r="E16">
        <v>14</v>
      </c>
      <c r="F16">
        <v>30</v>
      </c>
      <c r="G16" t="s">
        <v>466</v>
      </c>
      <c r="J16" s="235" t="s">
        <v>488</v>
      </c>
      <c r="K16" s="234">
        <v>92</v>
      </c>
      <c r="L16" s="234">
        <v>159</v>
      </c>
      <c r="M16" s="234">
        <v>251</v>
      </c>
    </row>
    <row r="17" spans="1:13">
      <c r="A17">
        <v>2019</v>
      </c>
      <c r="B17" t="s">
        <v>446</v>
      </c>
      <c r="C17" t="s">
        <v>542</v>
      </c>
      <c r="D17" t="s">
        <v>481</v>
      </c>
      <c r="E17">
        <v>30</v>
      </c>
      <c r="F17">
        <v>105</v>
      </c>
      <c r="G17" t="s">
        <v>466</v>
      </c>
      <c r="J17" s="235" t="s">
        <v>500</v>
      </c>
      <c r="K17" s="234">
        <v>104</v>
      </c>
      <c r="L17" s="234">
        <v>131</v>
      </c>
      <c r="M17" s="234">
        <v>235</v>
      </c>
    </row>
    <row r="18" spans="1:13">
      <c r="A18">
        <v>2019</v>
      </c>
      <c r="B18" t="s">
        <v>446</v>
      </c>
      <c r="C18" t="s">
        <v>542</v>
      </c>
      <c r="D18" t="s">
        <v>482</v>
      </c>
      <c r="E18">
        <v>0</v>
      </c>
      <c r="F18">
        <v>1</v>
      </c>
      <c r="G18" t="s">
        <v>466</v>
      </c>
      <c r="J18" s="235" t="s">
        <v>502</v>
      </c>
      <c r="K18" s="234">
        <v>97</v>
      </c>
      <c r="L18" s="234">
        <v>121</v>
      </c>
      <c r="M18" s="234">
        <v>218</v>
      </c>
    </row>
    <row r="19" spans="1:13">
      <c r="A19">
        <v>2019</v>
      </c>
      <c r="B19" t="s">
        <v>446</v>
      </c>
      <c r="C19" t="s">
        <v>542</v>
      </c>
      <c r="D19" t="s">
        <v>483</v>
      </c>
      <c r="E19">
        <v>1</v>
      </c>
      <c r="F19">
        <v>1</v>
      </c>
      <c r="G19" t="s">
        <v>466</v>
      </c>
      <c r="J19" s="235" t="s">
        <v>509</v>
      </c>
      <c r="K19" s="234">
        <v>45</v>
      </c>
      <c r="L19" s="234">
        <v>73</v>
      </c>
      <c r="M19" s="234">
        <v>118</v>
      </c>
    </row>
    <row r="20" spans="1:13">
      <c r="A20">
        <v>2019</v>
      </c>
      <c r="B20" t="s">
        <v>446</v>
      </c>
      <c r="C20" t="s">
        <v>542</v>
      </c>
      <c r="D20" t="s">
        <v>484</v>
      </c>
      <c r="E20">
        <v>3</v>
      </c>
      <c r="F20">
        <v>5</v>
      </c>
      <c r="G20" t="s">
        <v>466</v>
      </c>
      <c r="J20" s="235" t="s">
        <v>507</v>
      </c>
      <c r="K20" s="234">
        <v>64</v>
      </c>
      <c r="L20" s="234">
        <v>44</v>
      </c>
      <c r="M20" s="234">
        <v>108</v>
      </c>
    </row>
    <row r="21" spans="1:13">
      <c r="A21">
        <v>2019</v>
      </c>
      <c r="B21" t="s">
        <v>446</v>
      </c>
      <c r="C21" t="s">
        <v>542</v>
      </c>
      <c r="D21" t="s">
        <v>485</v>
      </c>
      <c r="E21">
        <v>41</v>
      </c>
      <c r="F21">
        <v>230</v>
      </c>
      <c r="G21" t="s">
        <v>466</v>
      </c>
      <c r="J21" s="235" t="s">
        <v>496</v>
      </c>
      <c r="K21" s="234">
        <v>33</v>
      </c>
      <c r="L21" s="234">
        <v>73</v>
      </c>
      <c r="M21" s="234">
        <v>106</v>
      </c>
    </row>
    <row r="22" spans="1:13">
      <c r="A22">
        <v>2019</v>
      </c>
      <c r="B22" t="s">
        <v>447</v>
      </c>
      <c r="C22" t="s">
        <v>541</v>
      </c>
      <c r="D22" t="s">
        <v>486</v>
      </c>
      <c r="E22">
        <v>6</v>
      </c>
      <c r="F22">
        <v>6</v>
      </c>
      <c r="G22" t="s">
        <v>466</v>
      </c>
      <c r="J22" s="235" t="s">
        <v>490</v>
      </c>
      <c r="K22" s="234">
        <v>22</v>
      </c>
      <c r="L22" s="234">
        <v>79</v>
      </c>
      <c r="M22" s="234">
        <v>101</v>
      </c>
    </row>
    <row r="23" spans="1:13">
      <c r="A23">
        <v>2019</v>
      </c>
      <c r="B23" t="s">
        <v>447</v>
      </c>
      <c r="C23" t="s">
        <v>541</v>
      </c>
      <c r="D23" t="s">
        <v>487</v>
      </c>
      <c r="E23">
        <v>3</v>
      </c>
      <c r="F23">
        <v>9</v>
      </c>
      <c r="G23" t="s">
        <v>466</v>
      </c>
      <c r="J23" s="235" t="s">
        <v>493</v>
      </c>
      <c r="K23" s="234">
        <v>36</v>
      </c>
      <c r="L23" s="234">
        <v>38</v>
      </c>
      <c r="M23" s="234">
        <v>74</v>
      </c>
    </row>
    <row r="24" spans="1:13">
      <c r="A24">
        <v>2019</v>
      </c>
      <c r="B24" t="s">
        <v>447</v>
      </c>
      <c r="C24" t="s">
        <v>541</v>
      </c>
      <c r="D24" t="s">
        <v>488</v>
      </c>
      <c r="E24">
        <v>4</v>
      </c>
      <c r="F24">
        <v>4</v>
      </c>
      <c r="G24" t="s">
        <v>466</v>
      </c>
      <c r="J24" s="235" t="s">
        <v>505</v>
      </c>
      <c r="K24" s="234">
        <v>68</v>
      </c>
      <c r="L24" s="234">
        <v>5</v>
      </c>
      <c r="M24" s="234">
        <v>73</v>
      </c>
    </row>
    <row r="25" spans="1:13">
      <c r="A25">
        <v>2019</v>
      </c>
      <c r="B25" t="s">
        <v>447</v>
      </c>
      <c r="C25" t="s">
        <v>541</v>
      </c>
      <c r="D25" t="s">
        <v>489</v>
      </c>
      <c r="E25">
        <v>2</v>
      </c>
      <c r="F25">
        <v>6</v>
      </c>
      <c r="G25" t="s">
        <v>466</v>
      </c>
      <c r="J25" s="235" t="s">
        <v>501</v>
      </c>
      <c r="K25" s="234">
        <v>11</v>
      </c>
      <c r="L25" s="234">
        <v>61</v>
      </c>
      <c r="M25" s="234">
        <v>72</v>
      </c>
    </row>
    <row r="26" spans="1:13">
      <c r="A26">
        <v>2019</v>
      </c>
      <c r="B26" t="s">
        <v>447</v>
      </c>
      <c r="C26" t="s">
        <v>541</v>
      </c>
      <c r="D26" t="s">
        <v>465</v>
      </c>
      <c r="E26">
        <v>1</v>
      </c>
      <c r="F26">
        <v>5</v>
      </c>
      <c r="G26" t="s">
        <v>466</v>
      </c>
      <c r="J26" s="235" t="s">
        <v>517</v>
      </c>
      <c r="K26" s="234">
        <v>45</v>
      </c>
      <c r="L26" s="234">
        <v>10</v>
      </c>
      <c r="M26" s="234">
        <v>55</v>
      </c>
    </row>
    <row r="27" spans="1:13">
      <c r="A27">
        <v>2019</v>
      </c>
      <c r="B27" t="s">
        <v>447</v>
      </c>
      <c r="C27" t="s">
        <v>541</v>
      </c>
      <c r="D27" t="s">
        <v>490</v>
      </c>
      <c r="E27">
        <v>1</v>
      </c>
      <c r="F27">
        <v>1</v>
      </c>
      <c r="G27" t="s">
        <v>466</v>
      </c>
      <c r="J27" s="235" t="s">
        <v>506</v>
      </c>
      <c r="K27" s="234">
        <v>15</v>
      </c>
      <c r="L27" s="234">
        <v>35</v>
      </c>
      <c r="M27" s="234">
        <v>50</v>
      </c>
    </row>
    <row r="28" spans="1:13">
      <c r="A28">
        <v>2019</v>
      </c>
      <c r="B28" t="s">
        <v>447</v>
      </c>
      <c r="C28" t="s">
        <v>542</v>
      </c>
      <c r="D28" t="s">
        <v>468</v>
      </c>
      <c r="E28">
        <v>2</v>
      </c>
      <c r="F28">
        <v>5</v>
      </c>
      <c r="G28" t="s">
        <v>466</v>
      </c>
      <c r="J28" s="235" t="s">
        <v>503</v>
      </c>
      <c r="K28" s="234">
        <v>20</v>
      </c>
      <c r="L28" s="234">
        <v>25</v>
      </c>
      <c r="M28" s="234">
        <v>45</v>
      </c>
    </row>
    <row r="29" spans="1:13">
      <c r="A29">
        <v>2019</v>
      </c>
      <c r="B29" t="s">
        <v>447</v>
      </c>
      <c r="C29" t="s">
        <v>542</v>
      </c>
      <c r="D29" t="s">
        <v>469</v>
      </c>
      <c r="E29">
        <v>68</v>
      </c>
      <c r="F29">
        <v>182</v>
      </c>
      <c r="G29" t="s">
        <v>466</v>
      </c>
      <c r="J29" s="235" t="s">
        <v>510</v>
      </c>
      <c r="K29" s="234">
        <v>17</v>
      </c>
      <c r="L29" s="234">
        <v>27</v>
      </c>
      <c r="M29" s="234">
        <v>44</v>
      </c>
    </row>
    <row r="30" spans="1:13">
      <c r="A30">
        <v>2019</v>
      </c>
      <c r="B30" t="s">
        <v>447</v>
      </c>
      <c r="C30" t="s">
        <v>542</v>
      </c>
      <c r="D30" t="s">
        <v>470</v>
      </c>
      <c r="E30">
        <v>6</v>
      </c>
      <c r="F30">
        <v>8</v>
      </c>
      <c r="G30" t="s">
        <v>466</v>
      </c>
      <c r="J30" s="235" t="s">
        <v>513</v>
      </c>
      <c r="K30" s="234">
        <v>8</v>
      </c>
      <c r="L30" s="234">
        <v>32</v>
      </c>
      <c r="M30" s="234">
        <v>40</v>
      </c>
    </row>
    <row r="31" spans="1:13">
      <c r="A31">
        <v>2019</v>
      </c>
      <c r="B31" t="s">
        <v>447</v>
      </c>
      <c r="C31" t="s">
        <v>542</v>
      </c>
      <c r="D31" t="s">
        <v>471</v>
      </c>
      <c r="E31">
        <v>1</v>
      </c>
      <c r="F31">
        <v>2</v>
      </c>
      <c r="G31" t="s">
        <v>466</v>
      </c>
      <c r="J31" s="235" t="s">
        <v>515</v>
      </c>
      <c r="K31" s="234">
        <v>11</v>
      </c>
      <c r="L31" s="234">
        <v>24</v>
      </c>
      <c r="M31" s="234">
        <v>35</v>
      </c>
    </row>
    <row r="32" spans="1:13">
      <c r="A32">
        <v>2019</v>
      </c>
      <c r="B32" t="s">
        <v>447</v>
      </c>
      <c r="C32" t="s">
        <v>542</v>
      </c>
      <c r="D32" t="s">
        <v>472</v>
      </c>
      <c r="E32">
        <v>2</v>
      </c>
      <c r="F32">
        <v>4</v>
      </c>
      <c r="G32" t="s">
        <v>466</v>
      </c>
      <c r="J32" s="235" t="s">
        <v>512</v>
      </c>
      <c r="K32" s="234">
        <v>9</v>
      </c>
      <c r="L32" s="234">
        <v>25</v>
      </c>
      <c r="M32" s="234">
        <v>34</v>
      </c>
    </row>
    <row r="33" spans="1:13">
      <c r="A33">
        <v>2019</v>
      </c>
      <c r="B33" t="s">
        <v>447</v>
      </c>
      <c r="C33" t="s">
        <v>542</v>
      </c>
      <c r="D33" t="s">
        <v>473</v>
      </c>
      <c r="E33">
        <v>5</v>
      </c>
      <c r="F33">
        <v>17</v>
      </c>
      <c r="G33" t="s">
        <v>466</v>
      </c>
      <c r="J33" s="235" t="s">
        <v>498</v>
      </c>
      <c r="K33" s="234">
        <v>16</v>
      </c>
      <c r="L33" s="234">
        <v>15</v>
      </c>
      <c r="M33" s="234">
        <v>31</v>
      </c>
    </row>
    <row r="34" spans="1:13">
      <c r="A34">
        <v>2019</v>
      </c>
      <c r="B34" t="s">
        <v>447</v>
      </c>
      <c r="C34" t="s">
        <v>542</v>
      </c>
      <c r="D34" t="s">
        <v>476</v>
      </c>
      <c r="E34">
        <v>5</v>
      </c>
      <c r="F34">
        <v>10</v>
      </c>
      <c r="G34" t="s">
        <v>466</v>
      </c>
      <c r="J34" s="235" t="s">
        <v>494</v>
      </c>
      <c r="K34" s="234">
        <v>11</v>
      </c>
      <c r="L34" s="234">
        <v>17</v>
      </c>
      <c r="M34" s="234">
        <v>28</v>
      </c>
    </row>
    <row r="35" spans="1:13">
      <c r="A35">
        <v>2019</v>
      </c>
      <c r="B35" t="s">
        <v>447</v>
      </c>
      <c r="C35" t="s">
        <v>542</v>
      </c>
      <c r="D35" t="s">
        <v>477</v>
      </c>
      <c r="E35">
        <v>42</v>
      </c>
      <c r="F35">
        <v>83</v>
      </c>
      <c r="G35" t="s">
        <v>466</v>
      </c>
      <c r="J35" s="235" t="s">
        <v>518</v>
      </c>
      <c r="K35" s="234">
        <v>9</v>
      </c>
      <c r="L35" s="234">
        <v>19</v>
      </c>
      <c r="M35" s="234">
        <v>28</v>
      </c>
    </row>
    <row r="36" spans="1:13">
      <c r="A36">
        <v>2019</v>
      </c>
      <c r="B36" t="s">
        <v>447</v>
      </c>
      <c r="C36" t="s">
        <v>542</v>
      </c>
      <c r="D36" t="s">
        <v>478</v>
      </c>
      <c r="E36">
        <v>2</v>
      </c>
      <c r="F36">
        <v>4</v>
      </c>
      <c r="G36" t="s">
        <v>466</v>
      </c>
      <c r="J36" s="235" t="s">
        <v>504</v>
      </c>
      <c r="K36" s="234">
        <v>9</v>
      </c>
      <c r="L36" s="234">
        <v>18</v>
      </c>
      <c r="M36" s="234">
        <v>27</v>
      </c>
    </row>
    <row r="37" spans="1:13">
      <c r="A37">
        <v>2019</v>
      </c>
      <c r="B37" t="s">
        <v>447</v>
      </c>
      <c r="C37" t="s">
        <v>542</v>
      </c>
      <c r="D37" t="s">
        <v>480</v>
      </c>
      <c r="E37">
        <v>85</v>
      </c>
      <c r="F37">
        <v>110</v>
      </c>
      <c r="G37" t="s">
        <v>466</v>
      </c>
      <c r="J37" s="235" t="s">
        <v>533</v>
      </c>
      <c r="K37" s="234">
        <v>20</v>
      </c>
      <c r="L37" s="234">
        <v>2</v>
      </c>
      <c r="M37" s="234">
        <v>22</v>
      </c>
    </row>
    <row r="38" spans="1:13">
      <c r="A38">
        <v>2019</v>
      </c>
      <c r="B38" t="s">
        <v>447</v>
      </c>
      <c r="C38" t="s">
        <v>542</v>
      </c>
      <c r="D38" t="s">
        <v>481</v>
      </c>
      <c r="E38">
        <v>37</v>
      </c>
      <c r="F38">
        <v>94</v>
      </c>
      <c r="G38" t="s">
        <v>466</v>
      </c>
      <c r="J38" s="235" t="s">
        <v>532</v>
      </c>
      <c r="K38" s="234">
        <v>7</v>
      </c>
      <c r="L38" s="234">
        <v>15</v>
      </c>
      <c r="M38" s="234">
        <v>22</v>
      </c>
    </row>
    <row r="39" spans="1:13">
      <c r="A39">
        <v>2019</v>
      </c>
      <c r="B39" t="s">
        <v>447</v>
      </c>
      <c r="C39" t="s">
        <v>542</v>
      </c>
      <c r="D39" t="s">
        <v>483</v>
      </c>
      <c r="E39">
        <v>4</v>
      </c>
      <c r="F39">
        <v>5</v>
      </c>
      <c r="G39" t="s">
        <v>466</v>
      </c>
      <c r="J39" s="235" t="s">
        <v>522</v>
      </c>
      <c r="K39" s="234">
        <v>8</v>
      </c>
      <c r="L39" s="234">
        <v>13</v>
      </c>
      <c r="M39" s="234">
        <v>21</v>
      </c>
    </row>
    <row r="40" spans="1:13">
      <c r="A40">
        <v>2019</v>
      </c>
      <c r="B40" t="s">
        <v>447</v>
      </c>
      <c r="C40" t="s">
        <v>542</v>
      </c>
      <c r="D40" t="s">
        <v>484</v>
      </c>
      <c r="E40">
        <v>57</v>
      </c>
      <c r="F40">
        <v>113</v>
      </c>
      <c r="G40" t="s">
        <v>466</v>
      </c>
      <c r="J40" s="235" t="s">
        <v>519</v>
      </c>
      <c r="K40" s="234">
        <v>8</v>
      </c>
      <c r="L40" s="234">
        <v>13</v>
      </c>
      <c r="M40" s="234">
        <v>21</v>
      </c>
    </row>
    <row r="41" spans="1:13">
      <c r="A41">
        <v>2019</v>
      </c>
      <c r="B41" t="s">
        <v>447</v>
      </c>
      <c r="C41" t="s">
        <v>542</v>
      </c>
      <c r="D41" t="s">
        <v>485</v>
      </c>
      <c r="E41">
        <v>4</v>
      </c>
      <c r="F41">
        <v>20</v>
      </c>
      <c r="G41" t="s">
        <v>466</v>
      </c>
      <c r="J41" s="235" t="s">
        <v>524</v>
      </c>
      <c r="K41" s="234">
        <v>6</v>
      </c>
      <c r="L41" s="234">
        <v>12</v>
      </c>
      <c r="M41" s="234">
        <v>18</v>
      </c>
    </row>
    <row r="42" spans="1:13">
      <c r="A42">
        <v>2019</v>
      </c>
      <c r="B42" t="s">
        <v>448</v>
      </c>
      <c r="C42" t="s">
        <v>541</v>
      </c>
      <c r="D42" t="s">
        <v>486</v>
      </c>
      <c r="E42">
        <v>7</v>
      </c>
      <c r="F42">
        <v>16</v>
      </c>
      <c r="G42" t="s">
        <v>466</v>
      </c>
      <c r="J42" s="235" t="s">
        <v>528</v>
      </c>
      <c r="K42" s="234">
        <v>5</v>
      </c>
      <c r="L42" s="234">
        <v>13</v>
      </c>
      <c r="M42" s="234">
        <v>18</v>
      </c>
    </row>
    <row r="43" spans="1:13">
      <c r="A43">
        <v>2019</v>
      </c>
      <c r="B43" t="s">
        <v>448</v>
      </c>
      <c r="C43" t="s">
        <v>541</v>
      </c>
      <c r="D43" t="s">
        <v>487</v>
      </c>
      <c r="E43">
        <v>27</v>
      </c>
      <c r="F43">
        <v>185</v>
      </c>
      <c r="G43" t="s">
        <v>466</v>
      </c>
      <c r="J43" s="235" t="s">
        <v>527</v>
      </c>
      <c r="K43" s="234">
        <v>12</v>
      </c>
      <c r="L43" s="234">
        <v>3</v>
      </c>
      <c r="M43" s="234">
        <v>15</v>
      </c>
    </row>
    <row r="44" spans="1:13">
      <c r="A44">
        <v>2019</v>
      </c>
      <c r="B44" t="s">
        <v>448</v>
      </c>
      <c r="C44" t="s">
        <v>541</v>
      </c>
      <c r="D44" t="s">
        <v>491</v>
      </c>
      <c r="E44">
        <v>69</v>
      </c>
      <c r="F44">
        <v>108</v>
      </c>
      <c r="G44" t="s">
        <v>466</v>
      </c>
      <c r="J44" s="235" t="s">
        <v>521</v>
      </c>
      <c r="K44" s="234"/>
      <c r="L44" s="234">
        <v>14</v>
      </c>
      <c r="M44" s="234">
        <v>14</v>
      </c>
    </row>
    <row r="45" spans="1:13">
      <c r="A45">
        <v>2019</v>
      </c>
      <c r="B45" t="s">
        <v>448</v>
      </c>
      <c r="C45" t="s">
        <v>541</v>
      </c>
      <c r="D45" t="s">
        <v>492</v>
      </c>
      <c r="E45">
        <v>6</v>
      </c>
      <c r="F45">
        <v>14</v>
      </c>
      <c r="G45" t="s">
        <v>466</v>
      </c>
      <c r="J45" s="235" t="s">
        <v>520</v>
      </c>
      <c r="K45" s="234">
        <v>4</v>
      </c>
      <c r="L45" s="234">
        <v>8</v>
      </c>
      <c r="M45" s="234">
        <v>12</v>
      </c>
    </row>
    <row r="46" spans="1:13">
      <c r="A46">
        <v>2019</v>
      </c>
      <c r="B46" t="s">
        <v>448</v>
      </c>
      <c r="C46" t="s">
        <v>541</v>
      </c>
      <c r="D46" t="s">
        <v>493</v>
      </c>
      <c r="E46">
        <v>1</v>
      </c>
      <c r="F46">
        <v>1</v>
      </c>
      <c r="G46" t="s">
        <v>466</v>
      </c>
      <c r="J46" s="235" t="s">
        <v>523</v>
      </c>
      <c r="K46" s="234">
        <v>7</v>
      </c>
      <c r="L46" s="234">
        <v>4</v>
      </c>
      <c r="M46" s="234">
        <v>11</v>
      </c>
    </row>
    <row r="47" spans="1:13">
      <c r="A47">
        <v>2019</v>
      </c>
      <c r="B47" t="s">
        <v>448</v>
      </c>
      <c r="C47" t="s">
        <v>541</v>
      </c>
      <c r="D47" t="s">
        <v>494</v>
      </c>
      <c r="E47">
        <v>2</v>
      </c>
      <c r="F47">
        <v>10</v>
      </c>
      <c r="G47" t="s">
        <v>466</v>
      </c>
      <c r="J47" s="235" t="s">
        <v>525</v>
      </c>
      <c r="K47" s="234">
        <v>3</v>
      </c>
      <c r="L47" s="234">
        <v>8</v>
      </c>
      <c r="M47" s="234">
        <v>11</v>
      </c>
    </row>
    <row r="48" spans="1:13">
      <c r="A48">
        <v>2019</v>
      </c>
      <c r="B48" t="s">
        <v>448</v>
      </c>
      <c r="C48" t="s">
        <v>541</v>
      </c>
      <c r="D48" t="s">
        <v>488</v>
      </c>
      <c r="E48">
        <v>1</v>
      </c>
      <c r="F48">
        <v>5</v>
      </c>
      <c r="G48" t="s">
        <v>466</v>
      </c>
      <c r="J48" s="235" t="s">
        <v>508</v>
      </c>
      <c r="K48" s="234">
        <v>8</v>
      </c>
      <c r="L48" s="234">
        <v>2</v>
      </c>
      <c r="M48" s="234">
        <v>10</v>
      </c>
    </row>
    <row r="49" spans="1:13">
      <c r="A49">
        <v>2019</v>
      </c>
      <c r="B49" t="s">
        <v>448</v>
      </c>
      <c r="C49" t="s">
        <v>541</v>
      </c>
      <c r="D49" t="s">
        <v>489</v>
      </c>
      <c r="E49">
        <v>5</v>
      </c>
      <c r="F49">
        <v>7</v>
      </c>
      <c r="G49" t="s">
        <v>466</v>
      </c>
      <c r="J49" s="235" t="s">
        <v>529</v>
      </c>
      <c r="K49" s="234">
        <v>3</v>
      </c>
      <c r="L49" s="234">
        <v>7</v>
      </c>
      <c r="M49" s="234">
        <v>10</v>
      </c>
    </row>
    <row r="50" spans="1:13">
      <c r="A50">
        <v>2019</v>
      </c>
      <c r="B50" t="s">
        <v>448</v>
      </c>
      <c r="C50" t="s">
        <v>541</v>
      </c>
      <c r="D50" t="s">
        <v>465</v>
      </c>
      <c r="E50">
        <v>5</v>
      </c>
      <c r="F50">
        <v>5</v>
      </c>
      <c r="G50" t="s">
        <v>466</v>
      </c>
      <c r="J50" s="235" t="s">
        <v>526</v>
      </c>
      <c r="K50" s="234">
        <v>7</v>
      </c>
      <c r="L50" s="234">
        <v>3</v>
      </c>
      <c r="M50" s="234">
        <v>10</v>
      </c>
    </row>
    <row r="51" spans="1:13">
      <c r="A51">
        <v>2019</v>
      </c>
      <c r="B51" t="s">
        <v>448</v>
      </c>
      <c r="C51" t="s">
        <v>541</v>
      </c>
      <c r="D51" t="s">
        <v>490</v>
      </c>
      <c r="E51">
        <v>2</v>
      </c>
      <c r="F51">
        <v>6</v>
      </c>
      <c r="G51" t="s">
        <v>466</v>
      </c>
      <c r="J51" s="235" t="s">
        <v>495</v>
      </c>
      <c r="K51" s="234">
        <v>4</v>
      </c>
      <c r="L51" s="234">
        <v>5</v>
      </c>
      <c r="M51" s="234">
        <v>9</v>
      </c>
    </row>
    <row r="52" spans="1:13">
      <c r="A52">
        <v>2019</v>
      </c>
      <c r="B52" t="s">
        <v>448</v>
      </c>
      <c r="C52" t="s">
        <v>541</v>
      </c>
      <c r="D52" t="s">
        <v>495</v>
      </c>
      <c r="E52">
        <v>1</v>
      </c>
      <c r="F52">
        <v>3</v>
      </c>
      <c r="G52" t="s">
        <v>466</v>
      </c>
      <c r="J52" s="235" t="s">
        <v>534</v>
      </c>
      <c r="K52" s="234">
        <v>6</v>
      </c>
      <c r="L52" s="234">
        <v>2</v>
      </c>
      <c r="M52" s="234">
        <v>8</v>
      </c>
    </row>
    <row r="53" spans="1:13">
      <c r="A53">
        <v>2019</v>
      </c>
      <c r="B53" t="s">
        <v>448</v>
      </c>
      <c r="C53" t="s">
        <v>541</v>
      </c>
      <c r="D53" t="s">
        <v>467</v>
      </c>
      <c r="E53">
        <v>3</v>
      </c>
      <c r="F53">
        <v>10</v>
      </c>
      <c r="G53" t="s">
        <v>466</v>
      </c>
      <c r="J53" s="235" t="s">
        <v>539</v>
      </c>
      <c r="K53" s="234">
        <v>6</v>
      </c>
      <c r="L53" s="234"/>
      <c r="M53" s="234">
        <v>6</v>
      </c>
    </row>
    <row r="54" spans="1:13">
      <c r="A54">
        <v>2019</v>
      </c>
      <c r="B54" t="s">
        <v>448</v>
      </c>
      <c r="C54" t="s">
        <v>541</v>
      </c>
      <c r="D54" t="s">
        <v>496</v>
      </c>
      <c r="E54">
        <v>1</v>
      </c>
      <c r="F54">
        <v>2</v>
      </c>
      <c r="G54" t="s">
        <v>466</v>
      </c>
      <c r="J54" s="235" t="s">
        <v>540</v>
      </c>
      <c r="K54" s="234">
        <v>4</v>
      </c>
      <c r="L54" s="234"/>
      <c r="M54" s="234">
        <v>4</v>
      </c>
    </row>
    <row r="55" spans="1:13">
      <c r="A55">
        <v>2019</v>
      </c>
      <c r="B55" t="s">
        <v>448</v>
      </c>
      <c r="C55" t="s">
        <v>542</v>
      </c>
      <c r="D55" t="s">
        <v>468</v>
      </c>
      <c r="E55">
        <v>18</v>
      </c>
      <c r="F55">
        <v>55</v>
      </c>
      <c r="G55" t="s">
        <v>466</v>
      </c>
      <c r="J55" s="235" t="s">
        <v>537</v>
      </c>
      <c r="K55" s="234">
        <v>4</v>
      </c>
      <c r="L55" s="234"/>
      <c r="M55" s="234">
        <v>4</v>
      </c>
    </row>
    <row r="56" spans="1:13">
      <c r="A56">
        <v>2019</v>
      </c>
      <c r="B56" t="s">
        <v>448</v>
      </c>
      <c r="C56" t="s">
        <v>542</v>
      </c>
      <c r="D56" t="s">
        <v>469</v>
      </c>
      <c r="E56">
        <v>58</v>
      </c>
      <c r="F56">
        <v>129</v>
      </c>
      <c r="G56" t="s">
        <v>466</v>
      </c>
      <c r="J56" s="235" t="s">
        <v>535</v>
      </c>
      <c r="K56" s="234">
        <v>2</v>
      </c>
      <c r="L56" s="234">
        <v>1</v>
      </c>
      <c r="M56" s="234">
        <v>3</v>
      </c>
    </row>
    <row r="57" spans="1:13">
      <c r="A57">
        <v>2019</v>
      </c>
      <c r="B57" t="s">
        <v>448</v>
      </c>
      <c r="C57" t="s">
        <v>542</v>
      </c>
      <c r="D57" t="s">
        <v>470</v>
      </c>
      <c r="E57">
        <v>22</v>
      </c>
      <c r="F57">
        <v>62</v>
      </c>
      <c r="G57" t="s">
        <v>466</v>
      </c>
      <c r="J57" s="235" t="s">
        <v>536</v>
      </c>
      <c r="K57" s="234">
        <v>2</v>
      </c>
      <c r="L57" s="234">
        <v>1</v>
      </c>
      <c r="M57" s="234">
        <v>3</v>
      </c>
    </row>
    <row r="58" spans="1:13">
      <c r="A58">
        <v>2019</v>
      </c>
      <c r="B58" t="s">
        <v>448</v>
      </c>
      <c r="C58" t="s">
        <v>542</v>
      </c>
      <c r="D58" t="s">
        <v>471</v>
      </c>
      <c r="E58">
        <v>5</v>
      </c>
      <c r="F58">
        <v>11</v>
      </c>
      <c r="G58" t="s">
        <v>466</v>
      </c>
      <c r="J58" s="235" t="s">
        <v>511</v>
      </c>
      <c r="K58" s="234"/>
      <c r="L58" s="234">
        <v>2</v>
      </c>
      <c r="M58" s="234">
        <v>2</v>
      </c>
    </row>
    <row r="59" spans="1:13">
      <c r="A59">
        <v>2019</v>
      </c>
      <c r="B59" t="s">
        <v>448</v>
      </c>
      <c r="C59" t="s">
        <v>542</v>
      </c>
      <c r="D59" t="s">
        <v>473</v>
      </c>
      <c r="E59">
        <v>5</v>
      </c>
      <c r="F59">
        <v>14</v>
      </c>
      <c r="G59" t="s">
        <v>466</v>
      </c>
      <c r="J59" s="235" t="s">
        <v>538</v>
      </c>
      <c r="K59" s="234">
        <v>2</v>
      </c>
      <c r="L59" s="234"/>
      <c r="M59" s="234">
        <v>2</v>
      </c>
    </row>
    <row r="60" spans="1:13">
      <c r="A60">
        <v>2019</v>
      </c>
      <c r="B60" t="s">
        <v>448</v>
      </c>
      <c r="C60" t="s">
        <v>542</v>
      </c>
      <c r="D60" t="s">
        <v>474</v>
      </c>
      <c r="E60">
        <v>21</v>
      </c>
      <c r="F60">
        <v>61</v>
      </c>
      <c r="G60" t="s">
        <v>466</v>
      </c>
      <c r="J60" s="217" t="s">
        <v>542</v>
      </c>
      <c r="K60" s="234">
        <v>9937</v>
      </c>
      <c r="L60" s="234">
        <v>12028</v>
      </c>
      <c r="M60" s="234">
        <v>21965</v>
      </c>
    </row>
    <row r="61" spans="1:13">
      <c r="A61">
        <v>2019</v>
      </c>
      <c r="B61" t="s">
        <v>448</v>
      </c>
      <c r="C61" t="s">
        <v>542</v>
      </c>
      <c r="D61" t="s">
        <v>475</v>
      </c>
      <c r="E61">
        <v>2</v>
      </c>
      <c r="F61">
        <v>4</v>
      </c>
      <c r="G61" t="s">
        <v>466</v>
      </c>
      <c r="J61" s="235" t="s">
        <v>481</v>
      </c>
      <c r="K61" s="234">
        <v>2032</v>
      </c>
      <c r="L61" s="234">
        <v>2525</v>
      </c>
      <c r="M61" s="234">
        <v>4557</v>
      </c>
    </row>
    <row r="62" spans="1:13">
      <c r="A62">
        <v>2019</v>
      </c>
      <c r="B62" t="s">
        <v>448</v>
      </c>
      <c r="C62" t="s">
        <v>542</v>
      </c>
      <c r="D62" t="s">
        <v>476</v>
      </c>
      <c r="E62">
        <v>26</v>
      </c>
      <c r="F62">
        <v>34</v>
      </c>
      <c r="G62" t="s">
        <v>466</v>
      </c>
      <c r="J62" s="235" t="s">
        <v>469</v>
      </c>
      <c r="K62" s="234">
        <v>1347</v>
      </c>
      <c r="L62" s="234">
        <v>1491</v>
      </c>
      <c r="M62" s="234">
        <v>2838</v>
      </c>
    </row>
    <row r="63" spans="1:13">
      <c r="A63">
        <v>2019</v>
      </c>
      <c r="B63" t="s">
        <v>448</v>
      </c>
      <c r="C63" t="s">
        <v>542</v>
      </c>
      <c r="D63" t="s">
        <v>477</v>
      </c>
      <c r="E63">
        <v>175</v>
      </c>
      <c r="F63">
        <v>409</v>
      </c>
      <c r="G63" t="s">
        <v>466</v>
      </c>
      <c r="J63" s="235" t="s">
        <v>477</v>
      </c>
      <c r="K63" s="234">
        <v>1117</v>
      </c>
      <c r="L63" s="234">
        <v>1343</v>
      </c>
      <c r="M63" s="234">
        <v>2460</v>
      </c>
    </row>
    <row r="64" spans="1:13">
      <c r="A64">
        <v>2019</v>
      </c>
      <c r="B64" t="s">
        <v>448</v>
      </c>
      <c r="C64" t="s">
        <v>542</v>
      </c>
      <c r="D64" t="s">
        <v>478</v>
      </c>
      <c r="E64">
        <v>17</v>
      </c>
      <c r="F64">
        <v>33</v>
      </c>
      <c r="G64" t="s">
        <v>466</v>
      </c>
      <c r="J64" s="235" t="s">
        <v>480</v>
      </c>
      <c r="K64" s="234">
        <v>975</v>
      </c>
      <c r="L64" s="234">
        <v>983</v>
      </c>
      <c r="M64" s="234">
        <v>1958</v>
      </c>
    </row>
    <row r="65" spans="1:13">
      <c r="A65">
        <v>2019</v>
      </c>
      <c r="B65" t="s">
        <v>448</v>
      </c>
      <c r="C65" t="s">
        <v>542</v>
      </c>
      <c r="D65" t="s">
        <v>479</v>
      </c>
      <c r="E65">
        <v>4</v>
      </c>
      <c r="F65">
        <v>4</v>
      </c>
      <c r="G65" t="s">
        <v>466</v>
      </c>
      <c r="J65" s="235" t="s">
        <v>470</v>
      </c>
      <c r="K65" s="234">
        <v>738</v>
      </c>
      <c r="L65" s="234">
        <v>1175</v>
      </c>
      <c r="M65" s="234">
        <v>1913</v>
      </c>
    </row>
    <row r="66" spans="1:13">
      <c r="A66">
        <v>2019</v>
      </c>
      <c r="B66" t="s">
        <v>448</v>
      </c>
      <c r="C66" t="s">
        <v>542</v>
      </c>
      <c r="D66" t="s">
        <v>480</v>
      </c>
      <c r="E66">
        <v>126</v>
      </c>
      <c r="F66">
        <v>162</v>
      </c>
      <c r="G66" t="s">
        <v>466</v>
      </c>
      <c r="J66" s="235" t="s">
        <v>474</v>
      </c>
      <c r="K66" s="234">
        <v>629</v>
      </c>
      <c r="L66" s="234">
        <v>723</v>
      </c>
      <c r="M66" s="234">
        <v>1352</v>
      </c>
    </row>
    <row r="67" spans="1:13">
      <c r="A67">
        <v>2019</v>
      </c>
      <c r="B67" t="s">
        <v>448</v>
      </c>
      <c r="C67" t="s">
        <v>542</v>
      </c>
      <c r="D67" t="s">
        <v>481</v>
      </c>
      <c r="E67">
        <v>263</v>
      </c>
      <c r="F67">
        <v>466</v>
      </c>
      <c r="G67" t="s">
        <v>466</v>
      </c>
      <c r="J67" s="235" t="s">
        <v>468</v>
      </c>
      <c r="K67" s="234">
        <v>454</v>
      </c>
      <c r="L67" s="234">
        <v>521</v>
      </c>
      <c r="M67" s="234">
        <v>975</v>
      </c>
    </row>
    <row r="68" spans="1:13">
      <c r="A68">
        <v>2019</v>
      </c>
      <c r="B68" t="s">
        <v>448</v>
      </c>
      <c r="C68" t="s">
        <v>542</v>
      </c>
      <c r="D68" t="s">
        <v>482</v>
      </c>
      <c r="E68">
        <v>21</v>
      </c>
      <c r="F68">
        <v>32</v>
      </c>
      <c r="G68" t="s">
        <v>466</v>
      </c>
      <c r="J68" s="235" t="s">
        <v>473</v>
      </c>
      <c r="K68" s="234">
        <v>360</v>
      </c>
      <c r="L68" s="234">
        <v>560</v>
      </c>
      <c r="M68" s="234">
        <v>920</v>
      </c>
    </row>
    <row r="69" spans="1:13">
      <c r="A69">
        <v>2019</v>
      </c>
      <c r="B69" t="s">
        <v>448</v>
      </c>
      <c r="C69" t="s">
        <v>542</v>
      </c>
      <c r="D69" t="s">
        <v>483</v>
      </c>
      <c r="E69">
        <v>12</v>
      </c>
      <c r="F69">
        <v>24</v>
      </c>
      <c r="G69" t="s">
        <v>466</v>
      </c>
      <c r="J69" s="235" t="s">
        <v>484</v>
      </c>
      <c r="K69" s="234">
        <v>397</v>
      </c>
      <c r="L69" s="234">
        <v>468</v>
      </c>
      <c r="M69" s="234">
        <v>865</v>
      </c>
    </row>
    <row r="70" spans="1:13">
      <c r="A70">
        <v>2019</v>
      </c>
      <c r="B70" t="s">
        <v>448</v>
      </c>
      <c r="C70" t="s">
        <v>542</v>
      </c>
      <c r="D70" t="s">
        <v>484</v>
      </c>
      <c r="E70">
        <v>59</v>
      </c>
      <c r="F70">
        <v>69</v>
      </c>
      <c r="G70" t="s">
        <v>466</v>
      </c>
      <c r="J70" s="235" t="s">
        <v>471</v>
      </c>
      <c r="K70" s="234">
        <v>376</v>
      </c>
      <c r="L70" s="234">
        <v>391</v>
      </c>
      <c r="M70" s="234">
        <v>767</v>
      </c>
    </row>
    <row r="71" spans="1:13">
      <c r="A71">
        <v>2019</v>
      </c>
      <c r="B71" t="s">
        <v>448</v>
      </c>
      <c r="C71" t="s">
        <v>542</v>
      </c>
      <c r="D71" t="s">
        <v>497</v>
      </c>
      <c r="E71">
        <v>4</v>
      </c>
      <c r="F71">
        <v>12</v>
      </c>
      <c r="G71" t="s">
        <v>466</v>
      </c>
      <c r="J71" s="235" t="s">
        <v>483</v>
      </c>
      <c r="K71" s="234">
        <v>346</v>
      </c>
      <c r="L71" s="234">
        <v>367</v>
      </c>
      <c r="M71" s="234">
        <v>713</v>
      </c>
    </row>
    <row r="72" spans="1:13">
      <c r="A72">
        <v>2019</v>
      </c>
      <c r="B72" t="s">
        <v>449</v>
      </c>
      <c r="C72" t="s">
        <v>541</v>
      </c>
      <c r="D72" t="s">
        <v>486</v>
      </c>
      <c r="E72">
        <v>37</v>
      </c>
      <c r="F72">
        <v>101</v>
      </c>
      <c r="G72" t="s">
        <v>466</v>
      </c>
      <c r="J72" s="235" t="s">
        <v>476</v>
      </c>
      <c r="K72" s="234">
        <v>225</v>
      </c>
      <c r="L72" s="234">
        <v>432</v>
      </c>
      <c r="M72" s="234">
        <v>657</v>
      </c>
    </row>
    <row r="73" spans="1:13">
      <c r="A73">
        <v>2019</v>
      </c>
      <c r="B73" t="s">
        <v>449</v>
      </c>
      <c r="C73" t="s">
        <v>541</v>
      </c>
      <c r="D73" t="s">
        <v>487</v>
      </c>
      <c r="E73">
        <v>50</v>
      </c>
      <c r="F73">
        <v>336</v>
      </c>
      <c r="G73" t="s">
        <v>466</v>
      </c>
      <c r="J73" s="235" t="s">
        <v>478</v>
      </c>
      <c r="K73" s="234">
        <v>234</v>
      </c>
      <c r="L73" s="234">
        <v>157</v>
      </c>
      <c r="M73" s="234">
        <v>391</v>
      </c>
    </row>
    <row r="74" spans="1:13">
      <c r="A74">
        <v>2019</v>
      </c>
      <c r="B74" t="s">
        <v>449</v>
      </c>
      <c r="C74" t="s">
        <v>541</v>
      </c>
      <c r="D74" t="s">
        <v>491</v>
      </c>
      <c r="E74">
        <v>97</v>
      </c>
      <c r="F74">
        <v>386</v>
      </c>
      <c r="G74" t="s">
        <v>466</v>
      </c>
      <c r="J74" s="235" t="s">
        <v>472</v>
      </c>
      <c r="K74" s="234">
        <v>172</v>
      </c>
      <c r="L74" s="234">
        <v>204</v>
      </c>
      <c r="M74" s="234">
        <v>376</v>
      </c>
    </row>
    <row r="75" spans="1:13">
      <c r="A75">
        <v>2019</v>
      </c>
      <c r="B75" t="s">
        <v>449</v>
      </c>
      <c r="C75" t="s">
        <v>541</v>
      </c>
      <c r="D75" t="s">
        <v>492</v>
      </c>
      <c r="E75">
        <v>24</v>
      </c>
      <c r="F75">
        <v>72</v>
      </c>
      <c r="G75" t="s">
        <v>466</v>
      </c>
      <c r="J75" s="235" t="s">
        <v>475</v>
      </c>
      <c r="K75" s="234">
        <v>219</v>
      </c>
      <c r="L75" s="234">
        <v>153</v>
      </c>
      <c r="M75" s="234">
        <v>372</v>
      </c>
    </row>
    <row r="76" spans="1:13">
      <c r="A76">
        <v>2019</v>
      </c>
      <c r="B76" t="s">
        <v>449</v>
      </c>
      <c r="C76" t="s">
        <v>541</v>
      </c>
      <c r="D76" t="s">
        <v>493</v>
      </c>
      <c r="E76">
        <v>4</v>
      </c>
      <c r="F76">
        <v>4</v>
      </c>
      <c r="G76" t="s">
        <v>466</v>
      </c>
      <c r="J76" s="235" t="s">
        <v>482</v>
      </c>
      <c r="K76" s="234">
        <v>141</v>
      </c>
      <c r="L76" s="234">
        <v>154</v>
      </c>
      <c r="M76" s="234">
        <v>295</v>
      </c>
    </row>
    <row r="77" spans="1:13">
      <c r="A77">
        <v>2019</v>
      </c>
      <c r="B77" t="s">
        <v>449</v>
      </c>
      <c r="C77" t="s">
        <v>541</v>
      </c>
      <c r="D77" t="s">
        <v>488</v>
      </c>
      <c r="E77">
        <v>10</v>
      </c>
      <c r="F77">
        <v>40</v>
      </c>
      <c r="G77" t="s">
        <v>466</v>
      </c>
      <c r="J77" s="235" t="s">
        <v>497</v>
      </c>
      <c r="K77" s="234">
        <v>77</v>
      </c>
      <c r="L77" s="234">
        <v>194</v>
      </c>
      <c r="M77" s="234">
        <v>271</v>
      </c>
    </row>
    <row r="78" spans="1:13">
      <c r="A78">
        <v>2019</v>
      </c>
      <c r="B78" t="s">
        <v>449</v>
      </c>
      <c r="C78" t="s">
        <v>541</v>
      </c>
      <c r="D78" t="s">
        <v>489</v>
      </c>
      <c r="E78">
        <v>13</v>
      </c>
      <c r="F78">
        <v>69</v>
      </c>
      <c r="G78" t="s">
        <v>466</v>
      </c>
      <c r="J78" s="235" t="s">
        <v>485</v>
      </c>
      <c r="K78" s="234">
        <v>30</v>
      </c>
      <c r="L78" s="234">
        <v>113</v>
      </c>
      <c r="M78" s="234">
        <v>143</v>
      </c>
    </row>
    <row r="79" spans="1:13">
      <c r="A79">
        <v>2019</v>
      </c>
      <c r="B79" t="s">
        <v>449</v>
      </c>
      <c r="C79" t="s">
        <v>541</v>
      </c>
      <c r="D79" t="s">
        <v>498</v>
      </c>
      <c r="E79">
        <v>1</v>
      </c>
      <c r="F79">
        <v>3</v>
      </c>
      <c r="G79" t="s">
        <v>466</v>
      </c>
      <c r="J79" s="235" t="s">
        <v>479</v>
      </c>
      <c r="K79" s="234">
        <v>51</v>
      </c>
      <c r="L79" s="234">
        <v>41</v>
      </c>
      <c r="M79" s="234">
        <v>92</v>
      </c>
    </row>
    <row r="80" spans="1:13">
      <c r="A80">
        <v>2019</v>
      </c>
      <c r="B80" t="s">
        <v>449</v>
      </c>
      <c r="C80" t="s">
        <v>541</v>
      </c>
      <c r="D80" t="s">
        <v>499</v>
      </c>
      <c r="E80">
        <v>35</v>
      </c>
      <c r="F80">
        <v>105</v>
      </c>
      <c r="G80" t="s">
        <v>466</v>
      </c>
      <c r="J80" s="235" t="s">
        <v>516</v>
      </c>
      <c r="K80" s="234">
        <v>7</v>
      </c>
      <c r="L80" s="234">
        <v>27</v>
      </c>
      <c r="M80" s="234">
        <v>34</v>
      </c>
    </row>
    <row r="81" spans="1:13">
      <c r="A81">
        <v>2019</v>
      </c>
      <c r="B81" t="s">
        <v>449</v>
      </c>
      <c r="C81" t="s">
        <v>541</v>
      </c>
      <c r="D81" t="s">
        <v>465</v>
      </c>
      <c r="E81">
        <v>13</v>
      </c>
      <c r="F81">
        <v>40</v>
      </c>
      <c r="G81" t="s">
        <v>466</v>
      </c>
      <c r="J81" s="235" t="s">
        <v>531</v>
      </c>
      <c r="K81" s="234">
        <v>10</v>
      </c>
      <c r="L81" s="234">
        <v>6</v>
      </c>
      <c r="M81" s="234">
        <v>16</v>
      </c>
    </row>
    <row r="82" spans="1:13">
      <c r="A82">
        <v>2019</v>
      </c>
      <c r="B82" t="s">
        <v>449</v>
      </c>
      <c r="C82" t="s">
        <v>541</v>
      </c>
      <c r="D82" t="s">
        <v>500</v>
      </c>
      <c r="E82">
        <v>5</v>
      </c>
      <c r="F82">
        <v>13</v>
      </c>
      <c r="G82" t="s">
        <v>466</v>
      </c>
      <c r="J82" s="217" t="s">
        <v>544</v>
      </c>
      <c r="K82" s="234">
        <v>15570</v>
      </c>
      <c r="L82" s="234">
        <v>18292</v>
      </c>
      <c r="M82" s="234">
        <v>33862</v>
      </c>
    </row>
    <row r="83" spans="1:13">
      <c r="A83">
        <v>2019</v>
      </c>
      <c r="B83" t="s">
        <v>449</v>
      </c>
      <c r="C83" t="s">
        <v>541</v>
      </c>
      <c r="D83" t="s">
        <v>501</v>
      </c>
      <c r="E83">
        <v>2</v>
      </c>
      <c r="F83">
        <v>2</v>
      </c>
      <c r="G83" t="s">
        <v>466</v>
      </c>
    </row>
    <row r="84" spans="1:13">
      <c r="A84">
        <v>2019</v>
      </c>
      <c r="B84" t="s">
        <v>449</v>
      </c>
      <c r="C84" t="s">
        <v>541</v>
      </c>
      <c r="D84" t="s">
        <v>502</v>
      </c>
      <c r="E84">
        <v>2</v>
      </c>
      <c r="F84">
        <v>15</v>
      </c>
      <c r="G84" t="s">
        <v>466</v>
      </c>
    </row>
    <row r="85" spans="1:13">
      <c r="A85">
        <v>2019</v>
      </c>
      <c r="B85" t="s">
        <v>449</v>
      </c>
      <c r="C85" t="s">
        <v>541</v>
      </c>
      <c r="D85" t="s">
        <v>503</v>
      </c>
      <c r="E85">
        <v>1</v>
      </c>
      <c r="F85">
        <v>4</v>
      </c>
      <c r="G85" t="s">
        <v>466</v>
      </c>
    </row>
    <row r="86" spans="1:13">
      <c r="A86">
        <v>2019</v>
      </c>
      <c r="B86" t="s">
        <v>449</v>
      </c>
      <c r="C86" t="s">
        <v>541</v>
      </c>
      <c r="D86" t="s">
        <v>504</v>
      </c>
      <c r="E86">
        <v>1</v>
      </c>
      <c r="F86">
        <v>3</v>
      </c>
      <c r="G86" t="s">
        <v>466</v>
      </c>
    </row>
    <row r="87" spans="1:13">
      <c r="A87">
        <v>2019</v>
      </c>
      <c r="B87" t="s">
        <v>449</v>
      </c>
      <c r="C87" t="s">
        <v>541</v>
      </c>
      <c r="D87" t="s">
        <v>505</v>
      </c>
      <c r="E87">
        <v>3</v>
      </c>
      <c r="F87">
        <v>3</v>
      </c>
      <c r="G87" t="s">
        <v>466</v>
      </c>
    </row>
    <row r="88" spans="1:13">
      <c r="A88">
        <v>2019</v>
      </c>
      <c r="B88" t="s">
        <v>449</v>
      </c>
      <c r="C88" t="s">
        <v>541</v>
      </c>
      <c r="D88" t="s">
        <v>506</v>
      </c>
      <c r="E88">
        <v>2</v>
      </c>
      <c r="F88">
        <v>6</v>
      </c>
      <c r="G88" t="s">
        <v>466</v>
      </c>
    </row>
    <row r="89" spans="1:13">
      <c r="A89">
        <v>2019</v>
      </c>
      <c r="B89" t="s">
        <v>449</v>
      </c>
      <c r="C89" t="s">
        <v>541</v>
      </c>
      <c r="D89" t="s">
        <v>507</v>
      </c>
      <c r="E89">
        <v>33</v>
      </c>
      <c r="F89">
        <v>99</v>
      </c>
      <c r="G89" t="s">
        <v>466</v>
      </c>
    </row>
    <row r="90" spans="1:13">
      <c r="A90">
        <v>2019</v>
      </c>
      <c r="B90" t="s">
        <v>449</v>
      </c>
      <c r="C90" t="s">
        <v>541</v>
      </c>
      <c r="D90" t="s">
        <v>508</v>
      </c>
      <c r="E90">
        <v>1</v>
      </c>
      <c r="F90">
        <v>3</v>
      </c>
      <c r="G90" t="s">
        <v>466</v>
      </c>
    </row>
    <row r="91" spans="1:13">
      <c r="A91">
        <v>2019</v>
      </c>
      <c r="B91" t="s">
        <v>449</v>
      </c>
      <c r="C91" t="s">
        <v>541</v>
      </c>
      <c r="D91" t="s">
        <v>495</v>
      </c>
      <c r="E91">
        <v>1</v>
      </c>
      <c r="F91">
        <v>3</v>
      </c>
      <c r="G91" t="s">
        <v>466</v>
      </c>
    </row>
    <row r="92" spans="1:13">
      <c r="A92">
        <v>2019</v>
      </c>
      <c r="B92" t="s">
        <v>449</v>
      </c>
      <c r="C92" t="s">
        <v>541</v>
      </c>
      <c r="D92" t="s">
        <v>467</v>
      </c>
      <c r="E92">
        <v>16</v>
      </c>
      <c r="F92">
        <v>31</v>
      </c>
      <c r="G92" t="s">
        <v>466</v>
      </c>
    </row>
    <row r="93" spans="1:13">
      <c r="A93">
        <v>2019</v>
      </c>
      <c r="B93" t="s">
        <v>449</v>
      </c>
      <c r="C93" t="s">
        <v>541</v>
      </c>
      <c r="D93" t="s">
        <v>509</v>
      </c>
      <c r="E93">
        <v>2</v>
      </c>
      <c r="F93">
        <v>6</v>
      </c>
      <c r="G93" t="s">
        <v>466</v>
      </c>
    </row>
    <row r="94" spans="1:13">
      <c r="A94">
        <v>2019</v>
      </c>
      <c r="B94" t="s">
        <v>449</v>
      </c>
      <c r="C94" t="s">
        <v>541</v>
      </c>
      <c r="D94" t="s">
        <v>496</v>
      </c>
      <c r="E94">
        <v>0</v>
      </c>
      <c r="F94">
        <v>1</v>
      </c>
      <c r="G94" t="s">
        <v>466</v>
      </c>
    </row>
    <row r="95" spans="1:13">
      <c r="A95">
        <v>2019</v>
      </c>
      <c r="B95" t="s">
        <v>449</v>
      </c>
      <c r="C95" t="s">
        <v>541</v>
      </c>
      <c r="D95" t="s">
        <v>510</v>
      </c>
      <c r="E95">
        <v>8</v>
      </c>
      <c r="F95">
        <v>16</v>
      </c>
      <c r="G95" t="s">
        <v>466</v>
      </c>
    </row>
    <row r="96" spans="1:13">
      <c r="A96">
        <v>2019</v>
      </c>
      <c r="B96" t="s">
        <v>449</v>
      </c>
      <c r="C96" t="s">
        <v>541</v>
      </c>
      <c r="D96" t="s">
        <v>511</v>
      </c>
      <c r="E96">
        <v>1</v>
      </c>
      <c r="F96">
        <v>1</v>
      </c>
      <c r="G96" t="s">
        <v>466</v>
      </c>
    </row>
    <row r="97" spans="1:7">
      <c r="A97">
        <v>2019</v>
      </c>
      <c r="B97" t="s">
        <v>449</v>
      </c>
      <c r="C97" t="s">
        <v>541</v>
      </c>
      <c r="D97" t="s">
        <v>512</v>
      </c>
      <c r="E97">
        <v>1</v>
      </c>
      <c r="F97">
        <v>1</v>
      </c>
      <c r="G97" t="s">
        <v>466</v>
      </c>
    </row>
    <row r="98" spans="1:7">
      <c r="A98">
        <v>2019</v>
      </c>
      <c r="B98" t="s">
        <v>449</v>
      </c>
      <c r="C98" t="s">
        <v>541</v>
      </c>
      <c r="D98" t="s">
        <v>513</v>
      </c>
      <c r="E98">
        <v>2</v>
      </c>
      <c r="F98">
        <v>6</v>
      </c>
      <c r="G98" t="s">
        <v>466</v>
      </c>
    </row>
    <row r="99" spans="1:7">
      <c r="A99">
        <v>2019</v>
      </c>
      <c r="B99" t="s">
        <v>449</v>
      </c>
      <c r="C99" t="s">
        <v>541</v>
      </c>
      <c r="D99" t="s">
        <v>514</v>
      </c>
      <c r="E99">
        <v>4</v>
      </c>
      <c r="F99">
        <v>14</v>
      </c>
      <c r="G99" t="s">
        <v>466</v>
      </c>
    </row>
    <row r="100" spans="1:7">
      <c r="A100">
        <v>2019</v>
      </c>
      <c r="B100" t="s">
        <v>449</v>
      </c>
      <c r="C100" t="s">
        <v>541</v>
      </c>
      <c r="D100" t="s">
        <v>515</v>
      </c>
      <c r="E100">
        <v>3</v>
      </c>
      <c r="F100">
        <v>6</v>
      </c>
      <c r="G100" t="s">
        <v>466</v>
      </c>
    </row>
    <row r="101" spans="1:7">
      <c r="A101">
        <v>2019</v>
      </c>
      <c r="B101" t="s">
        <v>449</v>
      </c>
      <c r="C101" t="s">
        <v>542</v>
      </c>
      <c r="D101" t="s">
        <v>468</v>
      </c>
      <c r="E101">
        <v>60</v>
      </c>
      <c r="F101">
        <v>173</v>
      </c>
      <c r="G101" t="s">
        <v>466</v>
      </c>
    </row>
    <row r="102" spans="1:7">
      <c r="A102">
        <v>2019</v>
      </c>
      <c r="B102" t="s">
        <v>449</v>
      </c>
      <c r="C102" t="s">
        <v>542</v>
      </c>
      <c r="D102" t="s">
        <v>469</v>
      </c>
      <c r="E102">
        <v>188</v>
      </c>
      <c r="F102">
        <v>366</v>
      </c>
      <c r="G102" t="s">
        <v>466</v>
      </c>
    </row>
    <row r="103" spans="1:7">
      <c r="A103">
        <v>2019</v>
      </c>
      <c r="B103" t="s">
        <v>449</v>
      </c>
      <c r="C103" t="s">
        <v>542</v>
      </c>
      <c r="D103" t="s">
        <v>470</v>
      </c>
      <c r="E103">
        <v>85</v>
      </c>
      <c r="F103">
        <v>319</v>
      </c>
      <c r="G103" t="s">
        <v>466</v>
      </c>
    </row>
    <row r="104" spans="1:7">
      <c r="A104">
        <v>2019</v>
      </c>
      <c r="B104" t="s">
        <v>449</v>
      </c>
      <c r="C104" t="s">
        <v>542</v>
      </c>
      <c r="D104" t="s">
        <v>471</v>
      </c>
      <c r="E104">
        <v>5</v>
      </c>
      <c r="F104">
        <v>9</v>
      </c>
      <c r="G104" t="s">
        <v>466</v>
      </c>
    </row>
    <row r="105" spans="1:7">
      <c r="A105">
        <v>2019</v>
      </c>
      <c r="B105" t="s">
        <v>449</v>
      </c>
      <c r="C105" t="s">
        <v>542</v>
      </c>
      <c r="D105" t="s">
        <v>472</v>
      </c>
      <c r="E105">
        <v>8</v>
      </c>
      <c r="F105">
        <v>9</v>
      </c>
      <c r="G105" t="s">
        <v>466</v>
      </c>
    </row>
    <row r="106" spans="1:7">
      <c r="A106">
        <v>2019</v>
      </c>
      <c r="B106" t="s">
        <v>449</v>
      </c>
      <c r="C106" t="s">
        <v>542</v>
      </c>
      <c r="D106" t="s">
        <v>473</v>
      </c>
      <c r="E106">
        <v>27</v>
      </c>
      <c r="F106">
        <v>72</v>
      </c>
      <c r="G106" t="s">
        <v>466</v>
      </c>
    </row>
    <row r="107" spans="1:7">
      <c r="A107">
        <v>2019</v>
      </c>
      <c r="B107" t="s">
        <v>449</v>
      </c>
      <c r="C107" t="s">
        <v>542</v>
      </c>
      <c r="D107" t="s">
        <v>474</v>
      </c>
      <c r="E107">
        <v>38</v>
      </c>
      <c r="F107">
        <v>167</v>
      </c>
      <c r="G107" t="s">
        <v>466</v>
      </c>
    </row>
    <row r="108" spans="1:7">
      <c r="A108">
        <v>2019</v>
      </c>
      <c r="B108" t="s">
        <v>449</v>
      </c>
      <c r="C108" t="s">
        <v>542</v>
      </c>
      <c r="D108" t="s">
        <v>475</v>
      </c>
      <c r="E108">
        <v>3</v>
      </c>
      <c r="F108">
        <v>8</v>
      </c>
      <c r="G108" t="s">
        <v>466</v>
      </c>
    </row>
    <row r="109" spans="1:7">
      <c r="A109">
        <v>2019</v>
      </c>
      <c r="B109" t="s">
        <v>449</v>
      </c>
      <c r="C109" t="s">
        <v>542</v>
      </c>
      <c r="D109" t="s">
        <v>476</v>
      </c>
      <c r="E109">
        <v>78</v>
      </c>
      <c r="F109">
        <v>95</v>
      </c>
      <c r="G109" t="s">
        <v>466</v>
      </c>
    </row>
    <row r="110" spans="1:7">
      <c r="A110">
        <v>2019</v>
      </c>
      <c r="B110" t="s">
        <v>449</v>
      </c>
      <c r="C110" t="s">
        <v>542</v>
      </c>
      <c r="D110" t="s">
        <v>477</v>
      </c>
      <c r="E110">
        <v>84</v>
      </c>
      <c r="F110">
        <v>177</v>
      </c>
      <c r="G110" t="s">
        <v>466</v>
      </c>
    </row>
    <row r="111" spans="1:7">
      <c r="A111">
        <v>2019</v>
      </c>
      <c r="B111" t="s">
        <v>449</v>
      </c>
      <c r="C111" t="s">
        <v>542</v>
      </c>
      <c r="D111" t="s">
        <v>478</v>
      </c>
      <c r="E111">
        <v>11</v>
      </c>
      <c r="F111">
        <v>14</v>
      </c>
      <c r="G111" t="s">
        <v>466</v>
      </c>
    </row>
    <row r="112" spans="1:7">
      <c r="A112">
        <v>2019</v>
      </c>
      <c r="B112" t="s">
        <v>449</v>
      </c>
      <c r="C112" t="s">
        <v>542</v>
      </c>
      <c r="D112" t="s">
        <v>480</v>
      </c>
      <c r="E112">
        <v>65</v>
      </c>
      <c r="F112">
        <v>124</v>
      </c>
      <c r="G112" t="s">
        <v>466</v>
      </c>
    </row>
    <row r="113" spans="1:7">
      <c r="A113">
        <v>2019</v>
      </c>
      <c r="B113" t="s">
        <v>449</v>
      </c>
      <c r="C113" t="s">
        <v>542</v>
      </c>
      <c r="D113" t="s">
        <v>481</v>
      </c>
      <c r="E113">
        <v>243</v>
      </c>
      <c r="F113">
        <v>851</v>
      </c>
      <c r="G113" t="s">
        <v>466</v>
      </c>
    </row>
    <row r="114" spans="1:7">
      <c r="A114">
        <v>2019</v>
      </c>
      <c r="B114" t="s">
        <v>449</v>
      </c>
      <c r="C114" t="s">
        <v>542</v>
      </c>
      <c r="D114" t="s">
        <v>482</v>
      </c>
      <c r="E114">
        <v>5</v>
      </c>
      <c r="F114">
        <v>14</v>
      </c>
      <c r="G114" t="s">
        <v>466</v>
      </c>
    </row>
    <row r="115" spans="1:7">
      <c r="A115">
        <v>2019</v>
      </c>
      <c r="B115" t="s">
        <v>449</v>
      </c>
      <c r="C115" t="s">
        <v>542</v>
      </c>
      <c r="D115" t="s">
        <v>483</v>
      </c>
      <c r="E115">
        <v>13</v>
      </c>
      <c r="F115">
        <v>22</v>
      </c>
      <c r="G115" t="s">
        <v>466</v>
      </c>
    </row>
    <row r="116" spans="1:7">
      <c r="A116">
        <v>2019</v>
      </c>
      <c r="B116" t="s">
        <v>449</v>
      </c>
      <c r="C116" t="s">
        <v>542</v>
      </c>
      <c r="D116" t="s">
        <v>484</v>
      </c>
      <c r="E116">
        <v>12</v>
      </c>
      <c r="F116">
        <v>50</v>
      </c>
      <c r="G116" t="s">
        <v>466</v>
      </c>
    </row>
    <row r="117" spans="1:7">
      <c r="A117">
        <v>2019</v>
      </c>
      <c r="B117" t="s">
        <v>449</v>
      </c>
      <c r="C117" t="s">
        <v>542</v>
      </c>
      <c r="D117" t="s">
        <v>497</v>
      </c>
      <c r="E117">
        <v>1</v>
      </c>
      <c r="F117">
        <v>4</v>
      </c>
      <c r="G117" t="s">
        <v>466</v>
      </c>
    </row>
    <row r="118" spans="1:7">
      <c r="A118">
        <v>2019</v>
      </c>
      <c r="B118" t="s">
        <v>449</v>
      </c>
      <c r="C118" t="s">
        <v>542</v>
      </c>
      <c r="D118" t="s">
        <v>516</v>
      </c>
      <c r="E118">
        <v>5</v>
      </c>
      <c r="F118">
        <v>17</v>
      </c>
      <c r="G118" t="s">
        <v>466</v>
      </c>
    </row>
    <row r="119" spans="1:7">
      <c r="A119">
        <v>2019</v>
      </c>
      <c r="B119" t="s">
        <v>450</v>
      </c>
      <c r="C119" t="s">
        <v>541</v>
      </c>
      <c r="D119" t="s">
        <v>486</v>
      </c>
      <c r="E119">
        <v>76</v>
      </c>
      <c r="F119">
        <v>204</v>
      </c>
      <c r="G119" t="s">
        <v>466</v>
      </c>
    </row>
    <row r="120" spans="1:7">
      <c r="A120">
        <v>2019</v>
      </c>
      <c r="B120" t="s">
        <v>450</v>
      </c>
      <c r="C120" t="s">
        <v>541</v>
      </c>
      <c r="D120" t="s">
        <v>487</v>
      </c>
      <c r="E120">
        <v>114</v>
      </c>
      <c r="F120">
        <v>754</v>
      </c>
      <c r="G120" t="s">
        <v>466</v>
      </c>
    </row>
    <row r="121" spans="1:7">
      <c r="A121">
        <v>2019</v>
      </c>
      <c r="B121" t="s">
        <v>450</v>
      </c>
      <c r="C121" t="s">
        <v>541</v>
      </c>
      <c r="D121" t="s">
        <v>491</v>
      </c>
      <c r="E121">
        <v>247</v>
      </c>
      <c r="F121">
        <v>1.083</v>
      </c>
      <c r="G121" t="s">
        <v>466</v>
      </c>
    </row>
    <row r="122" spans="1:7">
      <c r="A122">
        <v>2019</v>
      </c>
      <c r="B122" t="s">
        <v>450</v>
      </c>
      <c r="C122" t="s">
        <v>541</v>
      </c>
      <c r="D122" t="s">
        <v>492</v>
      </c>
      <c r="E122">
        <v>100</v>
      </c>
      <c r="F122">
        <v>358</v>
      </c>
      <c r="G122" t="s">
        <v>466</v>
      </c>
    </row>
    <row r="123" spans="1:7">
      <c r="A123">
        <v>2019</v>
      </c>
      <c r="B123" t="s">
        <v>450</v>
      </c>
      <c r="C123" t="s">
        <v>541</v>
      </c>
      <c r="D123" t="s">
        <v>517</v>
      </c>
      <c r="E123">
        <v>2</v>
      </c>
      <c r="F123">
        <v>6</v>
      </c>
      <c r="G123" t="s">
        <v>466</v>
      </c>
    </row>
    <row r="124" spans="1:7">
      <c r="A124">
        <v>2019</v>
      </c>
      <c r="B124" t="s">
        <v>450</v>
      </c>
      <c r="C124" t="s">
        <v>541</v>
      </c>
      <c r="D124" t="s">
        <v>518</v>
      </c>
      <c r="E124">
        <v>3</v>
      </c>
      <c r="F124">
        <v>13</v>
      </c>
      <c r="G124" t="s">
        <v>466</v>
      </c>
    </row>
    <row r="125" spans="1:7">
      <c r="A125">
        <v>2019</v>
      </c>
      <c r="B125" t="s">
        <v>450</v>
      </c>
      <c r="C125" t="s">
        <v>541</v>
      </c>
      <c r="D125" t="s">
        <v>488</v>
      </c>
      <c r="E125">
        <v>4</v>
      </c>
      <c r="F125">
        <v>4</v>
      </c>
      <c r="G125" t="s">
        <v>466</v>
      </c>
    </row>
    <row r="126" spans="1:7">
      <c r="A126">
        <v>2019</v>
      </c>
      <c r="B126" t="s">
        <v>450</v>
      </c>
      <c r="C126" t="s">
        <v>541</v>
      </c>
      <c r="D126" t="s">
        <v>489</v>
      </c>
      <c r="E126">
        <v>26</v>
      </c>
      <c r="F126">
        <v>56</v>
      </c>
      <c r="G126" t="s">
        <v>466</v>
      </c>
    </row>
    <row r="127" spans="1:7">
      <c r="A127">
        <v>2019</v>
      </c>
      <c r="B127" t="s">
        <v>450</v>
      </c>
      <c r="C127" t="s">
        <v>541</v>
      </c>
      <c r="D127" t="s">
        <v>519</v>
      </c>
      <c r="E127">
        <v>2</v>
      </c>
      <c r="F127">
        <v>2</v>
      </c>
      <c r="G127" t="s">
        <v>466</v>
      </c>
    </row>
    <row r="128" spans="1:7">
      <c r="A128">
        <v>2019</v>
      </c>
      <c r="B128" t="s">
        <v>450</v>
      </c>
      <c r="C128" t="s">
        <v>541</v>
      </c>
      <c r="D128" t="s">
        <v>498</v>
      </c>
      <c r="E128">
        <v>2</v>
      </c>
      <c r="F128">
        <v>10</v>
      </c>
      <c r="G128" t="s">
        <v>466</v>
      </c>
    </row>
    <row r="129" spans="1:7">
      <c r="A129">
        <v>2019</v>
      </c>
      <c r="B129" t="s">
        <v>450</v>
      </c>
      <c r="C129" t="s">
        <v>541</v>
      </c>
      <c r="D129" t="s">
        <v>499</v>
      </c>
      <c r="E129">
        <v>4</v>
      </c>
      <c r="F129">
        <v>12</v>
      </c>
      <c r="G129" t="s">
        <v>466</v>
      </c>
    </row>
    <row r="130" spans="1:7">
      <c r="A130">
        <v>2019</v>
      </c>
      <c r="B130" t="s">
        <v>450</v>
      </c>
      <c r="C130" t="s">
        <v>541</v>
      </c>
      <c r="D130" t="s">
        <v>465</v>
      </c>
      <c r="E130">
        <v>12</v>
      </c>
      <c r="F130">
        <v>21</v>
      </c>
      <c r="G130" t="s">
        <v>466</v>
      </c>
    </row>
    <row r="131" spans="1:7">
      <c r="A131">
        <v>2019</v>
      </c>
      <c r="B131" t="s">
        <v>450</v>
      </c>
      <c r="C131" t="s">
        <v>541</v>
      </c>
      <c r="D131" t="s">
        <v>500</v>
      </c>
      <c r="E131">
        <v>61</v>
      </c>
      <c r="F131">
        <v>118</v>
      </c>
      <c r="G131" t="s">
        <v>466</v>
      </c>
    </row>
    <row r="132" spans="1:7">
      <c r="A132">
        <v>2019</v>
      </c>
      <c r="B132" t="s">
        <v>450</v>
      </c>
      <c r="C132" t="s">
        <v>541</v>
      </c>
      <c r="D132" t="s">
        <v>520</v>
      </c>
      <c r="E132">
        <v>4</v>
      </c>
      <c r="F132">
        <v>4</v>
      </c>
      <c r="G132" t="s">
        <v>466</v>
      </c>
    </row>
    <row r="133" spans="1:7">
      <c r="A133">
        <v>2019</v>
      </c>
      <c r="B133" t="s">
        <v>450</v>
      </c>
      <c r="C133" t="s">
        <v>541</v>
      </c>
      <c r="D133" t="s">
        <v>505</v>
      </c>
      <c r="E133">
        <v>2</v>
      </c>
      <c r="F133">
        <v>2</v>
      </c>
      <c r="G133" t="s">
        <v>466</v>
      </c>
    </row>
    <row r="134" spans="1:7">
      <c r="A134">
        <v>2019</v>
      </c>
      <c r="B134" t="s">
        <v>450</v>
      </c>
      <c r="C134" t="s">
        <v>541</v>
      </c>
      <c r="D134" t="s">
        <v>507</v>
      </c>
      <c r="E134">
        <v>0</v>
      </c>
      <c r="F134">
        <v>0</v>
      </c>
      <c r="G134" t="s">
        <v>466</v>
      </c>
    </row>
    <row r="135" spans="1:7">
      <c r="A135">
        <v>2019</v>
      </c>
      <c r="B135" t="s">
        <v>450</v>
      </c>
      <c r="C135" t="s">
        <v>541</v>
      </c>
      <c r="D135" t="s">
        <v>508</v>
      </c>
      <c r="E135">
        <v>0</v>
      </c>
      <c r="F135">
        <v>0</v>
      </c>
      <c r="G135" t="s">
        <v>466</v>
      </c>
    </row>
    <row r="136" spans="1:7">
      <c r="A136">
        <v>2019</v>
      </c>
      <c r="B136" t="s">
        <v>450</v>
      </c>
      <c r="C136" t="s">
        <v>541</v>
      </c>
      <c r="D136" t="s">
        <v>490</v>
      </c>
      <c r="E136">
        <v>40</v>
      </c>
      <c r="F136">
        <v>120</v>
      </c>
      <c r="G136" t="s">
        <v>466</v>
      </c>
    </row>
    <row r="137" spans="1:7">
      <c r="A137">
        <v>2019</v>
      </c>
      <c r="B137" t="s">
        <v>450</v>
      </c>
      <c r="C137" t="s">
        <v>541</v>
      </c>
      <c r="D137" t="s">
        <v>495</v>
      </c>
      <c r="E137">
        <v>0</v>
      </c>
      <c r="F137">
        <v>0</v>
      </c>
      <c r="G137" t="s">
        <v>466</v>
      </c>
    </row>
    <row r="138" spans="1:7">
      <c r="A138">
        <v>2019</v>
      </c>
      <c r="B138" t="s">
        <v>450</v>
      </c>
      <c r="C138" t="s">
        <v>541</v>
      </c>
      <c r="D138" t="s">
        <v>467</v>
      </c>
      <c r="E138">
        <v>90</v>
      </c>
      <c r="F138">
        <v>214</v>
      </c>
      <c r="G138" t="s">
        <v>466</v>
      </c>
    </row>
    <row r="139" spans="1:7">
      <c r="A139">
        <v>2019</v>
      </c>
      <c r="B139" t="s">
        <v>450</v>
      </c>
      <c r="C139" t="s">
        <v>541</v>
      </c>
      <c r="D139" t="s">
        <v>509</v>
      </c>
      <c r="E139">
        <v>4</v>
      </c>
      <c r="F139">
        <v>20</v>
      </c>
      <c r="G139" t="s">
        <v>466</v>
      </c>
    </row>
    <row r="140" spans="1:7">
      <c r="A140">
        <v>2019</v>
      </c>
      <c r="B140" t="s">
        <v>450</v>
      </c>
      <c r="C140" t="s">
        <v>541</v>
      </c>
      <c r="D140" t="s">
        <v>521</v>
      </c>
      <c r="E140">
        <v>8</v>
      </c>
      <c r="F140">
        <v>8</v>
      </c>
      <c r="G140" t="s">
        <v>466</v>
      </c>
    </row>
    <row r="141" spans="1:7">
      <c r="A141">
        <v>2019</v>
      </c>
      <c r="B141" t="s">
        <v>450</v>
      </c>
      <c r="C141" t="s">
        <v>541</v>
      </c>
      <c r="D141" t="s">
        <v>496</v>
      </c>
      <c r="E141">
        <v>6</v>
      </c>
      <c r="F141">
        <v>14</v>
      </c>
      <c r="G141" t="s">
        <v>466</v>
      </c>
    </row>
    <row r="142" spans="1:7">
      <c r="A142">
        <v>2019</v>
      </c>
      <c r="B142" t="s">
        <v>450</v>
      </c>
      <c r="C142" t="s">
        <v>541</v>
      </c>
      <c r="D142" t="s">
        <v>522</v>
      </c>
      <c r="E142">
        <v>2</v>
      </c>
      <c r="F142">
        <v>6</v>
      </c>
      <c r="G142" t="s">
        <v>466</v>
      </c>
    </row>
    <row r="143" spans="1:7">
      <c r="A143">
        <v>2019</v>
      </c>
      <c r="B143" t="s">
        <v>450</v>
      </c>
      <c r="C143" t="s">
        <v>541</v>
      </c>
      <c r="D143" t="s">
        <v>510</v>
      </c>
      <c r="E143">
        <v>4</v>
      </c>
      <c r="F143">
        <v>8</v>
      </c>
      <c r="G143" t="s">
        <v>466</v>
      </c>
    </row>
    <row r="144" spans="1:7">
      <c r="A144">
        <v>2019</v>
      </c>
      <c r="B144" t="s">
        <v>450</v>
      </c>
      <c r="C144" t="s">
        <v>541</v>
      </c>
      <c r="D144" t="s">
        <v>511</v>
      </c>
      <c r="E144">
        <v>1</v>
      </c>
      <c r="F144">
        <v>1</v>
      </c>
      <c r="G144" t="s">
        <v>466</v>
      </c>
    </row>
    <row r="145" spans="1:7">
      <c r="A145">
        <v>2019</v>
      </c>
      <c r="B145" t="s">
        <v>450</v>
      </c>
      <c r="C145" t="s">
        <v>541</v>
      </c>
      <c r="D145" t="s">
        <v>513</v>
      </c>
      <c r="E145">
        <v>2</v>
      </c>
      <c r="F145">
        <v>10</v>
      </c>
      <c r="G145" t="s">
        <v>466</v>
      </c>
    </row>
    <row r="146" spans="1:7">
      <c r="A146">
        <v>2019</v>
      </c>
      <c r="B146" t="s">
        <v>450</v>
      </c>
      <c r="C146" t="s">
        <v>541</v>
      </c>
      <c r="D146" t="s">
        <v>514</v>
      </c>
      <c r="E146">
        <v>4</v>
      </c>
      <c r="F146">
        <v>14</v>
      </c>
      <c r="G146" t="s">
        <v>466</v>
      </c>
    </row>
    <row r="147" spans="1:7">
      <c r="A147">
        <v>2019</v>
      </c>
      <c r="B147" t="s">
        <v>450</v>
      </c>
      <c r="C147" t="s">
        <v>542</v>
      </c>
      <c r="D147" t="s">
        <v>468</v>
      </c>
      <c r="E147">
        <v>33</v>
      </c>
      <c r="F147">
        <v>136</v>
      </c>
      <c r="G147" t="s">
        <v>466</v>
      </c>
    </row>
    <row r="148" spans="1:7">
      <c r="A148">
        <v>2019</v>
      </c>
      <c r="B148" t="s">
        <v>450</v>
      </c>
      <c r="C148" t="s">
        <v>542</v>
      </c>
      <c r="D148" t="s">
        <v>469</v>
      </c>
      <c r="E148">
        <v>85</v>
      </c>
      <c r="F148">
        <v>205</v>
      </c>
      <c r="G148" t="s">
        <v>466</v>
      </c>
    </row>
    <row r="149" spans="1:7">
      <c r="A149">
        <v>2019</v>
      </c>
      <c r="B149" t="s">
        <v>450</v>
      </c>
      <c r="C149" t="s">
        <v>542</v>
      </c>
      <c r="D149" t="s">
        <v>470</v>
      </c>
      <c r="E149">
        <v>112</v>
      </c>
      <c r="F149">
        <v>368</v>
      </c>
      <c r="G149" t="s">
        <v>466</v>
      </c>
    </row>
    <row r="150" spans="1:7">
      <c r="A150">
        <v>2019</v>
      </c>
      <c r="B150" t="s">
        <v>450</v>
      </c>
      <c r="C150" t="s">
        <v>542</v>
      </c>
      <c r="D150" t="s">
        <v>471</v>
      </c>
      <c r="E150">
        <v>52</v>
      </c>
      <c r="F150">
        <v>154</v>
      </c>
      <c r="G150" t="s">
        <v>466</v>
      </c>
    </row>
    <row r="151" spans="1:7">
      <c r="A151">
        <v>2019</v>
      </c>
      <c r="B151" t="s">
        <v>450</v>
      </c>
      <c r="C151" t="s">
        <v>542</v>
      </c>
      <c r="D151" t="s">
        <v>472</v>
      </c>
      <c r="E151">
        <v>77</v>
      </c>
      <c r="F151">
        <v>203</v>
      </c>
      <c r="G151" t="s">
        <v>466</v>
      </c>
    </row>
    <row r="152" spans="1:7">
      <c r="A152">
        <v>2019</v>
      </c>
      <c r="B152" t="s">
        <v>450</v>
      </c>
      <c r="C152" t="s">
        <v>542</v>
      </c>
      <c r="D152" t="s">
        <v>473</v>
      </c>
      <c r="E152">
        <v>89</v>
      </c>
      <c r="F152">
        <v>201</v>
      </c>
      <c r="G152" t="s">
        <v>466</v>
      </c>
    </row>
    <row r="153" spans="1:7">
      <c r="A153">
        <v>2019</v>
      </c>
      <c r="B153" t="s">
        <v>450</v>
      </c>
      <c r="C153" t="s">
        <v>542</v>
      </c>
      <c r="D153" t="s">
        <v>474</v>
      </c>
      <c r="E153">
        <v>40</v>
      </c>
      <c r="F153">
        <v>148</v>
      </c>
      <c r="G153" t="s">
        <v>466</v>
      </c>
    </row>
    <row r="154" spans="1:7">
      <c r="A154">
        <v>2019</v>
      </c>
      <c r="B154" t="s">
        <v>450</v>
      </c>
      <c r="C154" t="s">
        <v>542</v>
      </c>
      <c r="D154" t="s">
        <v>475</v>
      </c>
      <c r="E154">
        <v>4</v>
      </c>
      <c r="F154">
        <v>11</v>
      </c>
      <c r="G154" t="s">
        <v>466</v>
      </c>
    </row>
    <row r="155" spans="1:7">
      <c r="A155">
        <v>2019</v>
      </c>
      <c r="B155" t="s">
        <v>450</v>
      </c>
      <c r="C155" t="s">
        <v>542</v>
      </c>
      <c r="D155" t="s">
        <v>476</v>
      </c>
      <c r="E155">
        <v>9</v>
      </c>
      <c r="F155">
        <v>25</v>
      </c>
      <c r="G155" t="s">
        <v>466</v>
      </c>
    </row>
    <row r="156" spans="1:7">
      <c r="A156">
        <v>2019</v>
      </c>
      <c r="B156" t="s">
        <v>450</v>
      </c>
      <c r="C156" t="s">
        <v>542</v>
      </c>
      <c r="D156" t="s">
        <v>477</v>
      </c>
      <c r="E156">
        <v>141</v>
      </c>
      <c r="F156">
        <v>325</v>
      </c>
      <c r="G156" t="s">
        <v>466</v>
      </c>
    </row>
    <row r="157" spans="1:7">
      <c r="A157">
        <v>2019</v>
      </c>
      <c r="B157" t="s">
        <v>450</v>
      </c>
      <c r="C157" t="s">
        <v>542</v>
      </c>
      <c r="D157" t="s">
        <v>478</v>
      </c>
      <c r="E157">
        <v>25</v>
      </c>
      <c r="F157">
        <v>61</v>
      </c>
      <c r="G157" t="s">
        <v>466</v>
      </c>
    </row>
    <row r="158" spans="1:7">
      <c r="A158">
        <v>2019</v>
      </c>
      <c r="B158" t="s">
        <v>450</v>
      </c>
      <c r="C158" t="s">
        <v>542</v>
      </c>
      <c r="D158" t="s">
        <v>479</v>
      </c>
      <c r="E158">
        <v>11</v>
      </c>
      <c r="F158">
        <v>11</v>
      </c>
      <c r="G158" t="s">
        <v>466</v>
      </c>
    </row>
    <row r="159" spans="1:7">
      <c r="A159">
        <v>2019</v>
      </c>
      <c r="B159" t="s">
        <v>450</v>
      </c>
      <c r="C159" t="s">
        <v>542</v>
      </c>
      <c r="D159" t="s">
        <v>480</v>
      </c>
      <c r="E159">
        <v>47</v>
      </c>
      <c r="F159">
        <v>84</v>
      </c>
      <c r="G159" t="s">
        <v>466</v>
      </c>
    </row>
    <row r="160" spans="1:7">
      <c r="A160">
        <v>2019</v>
      </c>
      <c r="B160" t="s">
        <v>450</v>
      </c>
      <c r="C160" t="s">
        <v>542</v>
      </c>
      <c r="D160" t="s">
        <v>481</v>
      </c>
      <c r="E160">
        <v>38</v>
      </c>
      <c r="F160">
        <v>126</v>
      </c>
      <c r="G160" t="s">
        <v>466</v>
      </c>
    </row>
    <row r="161" spans="1:7">
      <c r="A161">
        <v>2019</v>
      </c>
      <c r="B161" t="s">
        <v>450</v>
      </c>
      <c r="C161" t="s">
        <v>542</v>
      </c>
      <c r="D161" t="s">
        <v>482</v>
      </c>
      <c r="E161">
        <v>3</v>
      </c>
      <c r="F161">
        <v>9</v>
      </c>
      <c r="G161" t="s">
        <v>466</v>
      </c>
    </row>
    <row r="162" spans="1:7">
      <c r="A162">
        <v>2019</v>
      </c>
      <c r="B162" t="s">
        <v>450</v>
      </c>
      <c r="C162" t="s">
        <v>542</v>
      </c>
      <c r="D162" t="s">
        <v>483</v>
      </c>
      <c r="E162">
        <v>56</v>
      </c>
      <c r="F162">
        <v>64</v>
      </c>
      <c r="G162" t="s">
        <v>466</v>
      </c>
    </row>
    <row r="163" spans="1:7">
      <c r="A163">
        <v>2019</v>
      </c>
      <c r="B163" t="s">
        <v>450</v>
      </c>
      <c r="C163" t="s">
        <v>542</v>
      </c>
      <c r="D163" t="s">
        <v>484</v>
      </c>
      <c r="E163">
        <v>54</v>
      </c>
      <c r="F163">
        <v>114</v>
      </c>
      <c r="G163" t="s">
        <v>466</v>
      </c>
    </row>
    <row r="164" spans="1:7">
      <c r="A164">
        <v>2019</v>
      </c>
      <c r="B164" t="s">
        <v>450</v>
      </c>
      <c r="C164" t="s">
        <v>542</v>
      </c>
      <c r="D164" t="s">
        <v>497</v>
      </c>
      <c r="E164">
        <v>37</v>
      </c>
      <c r="F164">
        <v>73</v>
      </c>
      <c r="G164" t="s">
        <v>466</v>
      </c>
    </row>
    <row r="165" spans="1:7">
      <c r="A165">
        <v>2019</v>
      </c>
      <c r="B165" t="s">
        <v>450</v>
      </c>
      <c r="C165" t="s">
        <v>542</v>
      </c>
      <c r="D165" t="s">
        <v>516</v>
      </c>
      <c r="E165">
        <v>1</v>
      </c>
      <c r="F165">
        <v>3</v>
      </c>
      <c r="G165" t="s">
        <v>466</v>
      </c>
    </row>
    <row r="166" spans="1:7">
      <c r="A166">
        <v>2019</v>
      </c>
      <c r="B166" t="s">
        <v>450</v>
      </c>
      <c r="C166" t="s">
        <v>542</v>
      </c>
      <c r="D166" t="s">
        <v>485</v>
      </c>
      <c r="E166">
        <v>5</v>
      </c>
      <c r="F166">
        <v>16</v>
      </c>
      <c r="G166" t="s">
        <v>466</v>
      </c>
    </row>
    <row r="167" spans="1:7">
      <c r="A167">
        <v>2019</v>
      </c>
      <c r="B167" t="s">
        <v>451</v>
      </c>
      <c r="C167" t="s">
        <v>541</v>
      </c>
      <c r="D167" t="s">
        <v>486</v>
      </c>
      <c r="E167">
        <v>15</v>
      </c>
      <c r="F167">
        <v>54</v>
      </c>
      <c r="G167" t="s">
        <v>466</v>
      </c>
    </row>
    <row r="168" spans="1:7">
      <c r="A168">
        <v>2019</v>
      </c>
      <c r="B168" t="s">
        <v>451</v>
      </c>
      <c r="C168" t="s">
        <v>541</v>
      </c>
      <c r="D168" t="s">
        <v>487</v>
      </c>
      <c r="E168">
        <v>95</v>
      </c>
      <c r="F168">
        <v>514</v>
      </c>
      <c r="G168" t="s">
        <v>466</v>
      </c>
    </row>
    <row r="169" spans="1:7">
      <c r="A169">
        <v>2019</v>
      </c>
      <c r="B169" t="s">
        <v>451</v>
      </c>
      <c r="C169" t="s">
        <v>541</v>
      </c>
      <c r="D169" t="s">
        <v>491</v>
      </c>
      <c r="E169">
        <v>84</v>
      </c>
      <c r="F169">
        <v>268</v>
      </c>
      <c r="G169" t="s">
        <v>466</v>
      </c>
    </row>
    <row r="170" spans="1:7">
      <c r="A170">
        <v>2019</v>
      </c>
      <c r="B170" t="s">
        <v>451</v>
      </c>
      <c r="C170" t="s">
        <v>541</v>
      </c>
      <c r="D170" t="s">
        <v>492</v>
      </c>
      <c r="E170">
        <v>84</v>
      </c>
      <c r="F170">
        <v>270</v>
      </c>
      <c r="G170" t="s">
        <v>466</v>
      </c>
    </row>
    <row r="171" spans="1:7">
      <c r="A171">
        <v>2019</v>
      </c>
      <c r="B171" t="s">
        <v>451</v>
      </c>
      <c r="C171" t="s">
        <v>541</v>
      </c>
      <c r="D171" t="s">
        <v>493</v>
      </c>
      <c r="E171">
        <v>3</v>
      </c>
      <c r="F171">
        <v>3</v>
      </c>
      <c r="G171" t="s">
        <v>466</v>
      </c>
    </row>
    <row r="172" spans="1:7">
      <c r="A172">
        <v>2019</v>
      </c>
      <c r="B172" t="s">
        <v>451</v>
      </c>
      <c r="C172" t="s">
        <v>541</v>
      </c>
      <c r="D172" t="s">
        <v>518</v>
      </c>
      <c r="E172">
        <v>1</v>
      </c>
      <c r="F172">
        <v>1</v>
      </c>
      <c r="G172" t="s">
        <v>466</v>
      </c>
    </row>
    <row r="173" spans="1:7">
      <c r="A173">
        <v>2019</v>
      </c>
      <c r="B173" t="s">
        <v>451</v>
      </c>
      <c r="C173" t="s">
        <v>541</v>
      </c>
      <c r="D173" t="s">
        <v>488</v>
      </c>
      <c r="E173">
        <v>2</v>
      </c>
      <c r="F173">
        <v>6</v>
      </c>
      <c r="G173" t="s">
        <v>466</v>
      </c>
    </row>
    <row r="174" spans="1:7">
      <c r="A174">
        <v>2019</v>
      </c>
      <c r="B174" t="s">
        <v>451</v>
      </c>
      <c r="C174" t="s">
        <v>541</v>
      </c>
      <c r="D174" t="s">
        <v>489</v>
      </c>
      <c r="E174">
        <v>79</v>
      </c>
      <c r="F174">
        <v>203</v>
      </c>
      <c r="G174" t="s">
        <v>466</v>
      </c>
    </row>
    <row r="175" spans="1:7">
      <c r="A175">
        <v>2019</v>
      </c>
      <c r="B175" t="s">
        <v>451</v>
      </c>
      <c r="C175" t="s">
        <v>541</v>
      </c>
      <c r="D175" t="s">
        <v>519</v>
      </c>
      <c r="E175">
        <v>1</v>
      </c>
      <c r="F175">
        <v>2</v>
      </c>
      <c r="G175" t="s">
        <v>466</v>
      </c>
    </row>
    <row r="176" spans="1:7">
      <c r="A176">
        <v>2019</v>
      </c>
      <c r="B176" t="s">
        <v>451</v>
      </c>
      <c r="C176" t="s">
        <v>541</v>
      </c>
      <c r="D176" t="s">
        <v>499</v>
      </c>
      <c r="E176">
        <v>5</v>
      </c>
      <c r="F176">
        <v>10</v>
      </c>
      <c r="G176" t="s">
        <v>466</v>
      </c>
    </row>
    <row r="177" spans="1:7">
      <c r="A177">
        <v>2019</v>
      </c>
      <c r="B177" t="s">
        <v>451</v>
      </c>
      <c r="C177" t="s">
        <v>541</v>
      </c>
      <c r="D177" t="s">
        <v>465</v>
      </c>
      <c r="E177">
        <v>17</v>
      </c>
      <c r="F177">
        <v>53</v>
      </c>
      <c r="G177" t="s">
        <v>466</v>
      </c>
    </row>
    <row r="178" spans="1:7">
      <c r="A178">
        <v>2019</v>
      </c>
      <c r="B178" t="s">
        <v>451</v>
      </c>
      <c r="C178" t="s">
        <v>541</v>
      </c>
      <c r="D178" t="s">
        <v>500</v>
      </c>
      <c r="E178">
        <v>4</v>
      </c>
      <c r="F178">
        <v>137</v>
      </c>
      <c r="G178" t="s">
        <v>466</v>
      </c>
    </row>
    <row r="179" spans="1:7">
      <c r="A179">
        <v>2019</v>
      </c>
      <c r="B179" t="s">
        <v>451</v>
      </c>
      <c r="C179" t="s">
        <v>541</v>
      </c>
      <c r="D179" t="s">
        <v>502</v>
      </c>
      <c r="E179">
        <v>5</v>
      </c>
      <c r="F179">
        <v>21</v>
      </c>
      <c r="G179" t="s">
        <v>466</v>
      </c>
    </row>
    <row r="180" spans="1:7">
      <c r="A180">
        <v>2019</v>
      </c>
      <c r="B180" t="s">
        <v>451</v>
      </c>
      <c r="C180" t="s">
        <v>541</v>
      </c>
      <c r="D180" t="s">
        <v>503</v>
      </c>
      <c r="E180">
        <v>3</v>
      </c>
      <c r="F180">
        <v>15</v>
      </c>
      <c r="G180" t="s">
        <v>466</v>
      </c>
    </row>
    <row r="181" spans="1:7">
      <c r="A181">
        <v>2019</v>
      </c>
      <c r="B181" t="s">
        <v>451</v>
      </c>
      <c r="C181" t="s">
        <v>541</v>
      </c>
      <c r="D181" t="s">
        <v>504</v>
      </c>
      <c r="E181">
        <v>4</v>
      </c>
      <c r="F181">
        <v>6</v>
      </c>
      <c r="G181" t="s">
        <v>466</v>
      </c>
    </row>
    <row r="182" spans="1:7">
      <c r="A182">
        <v>2019</v>
      </c>
      <c r="B182" t="s">
        <v>451</v>
      </c>
      <c r="C182" t="s">
        <v>541</v>
      </c>
      <c r="D182" t="s">
        <v>490</v>
      </c>
      <c r="E182">
        <v>27</v>
      </c>
      <c r="F182">
        <v>81</v>
      </c>
      <c r="G182" t="s">
        <v>466</v>
      </c>
    </row>
    <row r="183" spans="1:7">
      <c r="A183">
        <v>2019</v>
      </c>
      <c r="B183" t="s">
        <v>451</v>
      </c>
      <c r="C183" t="s">
        <v>541</v>
      </c>
      <c r="D183" t="s">
        <v>495</v>
      </c>
      <c r="E183">
        <v>1</v>
      </c>
      <c r="F183">
        <v>1</v>
      </c>
      <c r="G183" t="s">
        <v>466</v>
      </c>
    </row>
    <row r="184" spans="1:7">
      <c r="A184">
        <v>2019</v>
      </c>
      <c r="B184" t="s">
        <v>451</v>
      </c>
      <c r="C184" t="s">
        <v>541</v>
      </c>
      <c r="D184" t="s">
        <v>467</v>
      </c>
      <c r="E184">
        <v>74</v>
      </c>
      <c r="F184">
        <v>167</v>
      </c>
      <c r="G184" t="s">
        <v>466</v>
      </c>
    </row>
    <row r="185" spans="1:7">
      <c r="A185">
        <v>2019</v>
      </c>
      <c r="B185" t="s">
        <v>451</v>
      </c>
      <c r="C185" t="s">
        <v>541</v>
      </c>
      <c r="D185" t="s">
        <v>509</v>
      </c>
      <c r="E185">
        <v>7</v>
      </c>
      <c r="F185">
        <v>22</v>
      </c>
      <c r="G185" t="s">
        <v>466</v>
      </c>
    </row>
    <row r="186" spans="1:7">
      <c r="A186">
        <v>2019</v>
      </c>
      <c r="B186" t="s">
        <v>451</v>
      </c>
      <c r="C186" t="s">
        <v>541</v>
      </c>
      <c r="D186" t="s">
        <v>521</v>
      </c>
      <c r="E186">
        <v>1</v>
      </c>
      <c r="F186">
        <v>3</v>
      </c>
      <c r="G186" t="s">
        <v>466</v>
      </c>
    </row>
    <row r="187" spans="1:7">
      <c r="A187">
        <v>2019</v>
      </c>
      <c r="B187" t="s">
        <v>451</v>
      </c>
      <c r="C187" t="s">
        <v>541</v>
      </c>
      <c r="D187" t="s">
        <v>496</v>
      </c>
      <c r="E187">
        <v>2</v>
      </c>
      <c r="F187">
        <v>6</v>
      </c>
      <c r="G187" t="s">
        <v>466</v>
      </c>
    </row>
    <row r="188" spans="1:7">
      <c r="A188">
        <v>2019</v>
      </c>
      <c r="B188" t="s">
        <v>451</v>
      </c>
      <c r="C188" t="s">
        <v>541</v>
      </c>
      <c r="D188" t="s">
        <v>523</v>
      </c>
      <c r="E188">
        <v>2</v>
      </c>
      <c r="F188">
        <v>5</v>
      </c>
      <c r="G188" t="s">
        <v>466</v>
      </c>
    </row>
    <row r="189" spans="1:7">
      <c r="A189">
        <v>2019</v>
      </c>
      <c r="B189" t="s">
        <v>451</v>
      </c>
      <c r="C189" t="s">
        <v>541</v>
      </c>
      <c r="D189" t="s">
        <v>512</v>
      </c>
      <c r="E189">
        <v>1</v>
      </c>
      <c r="F189">
        <v>2</v>
      </c>
      <c r="G189" t="s">
        <v>466</v>
      </c>
    </row>
    <row r="190" spans="1:7">
      <c r="A190">
        <v>2019</v>
      </c>
      <c r="B190" t="s">
        <v>451</v>
      </c>
      <c r="C190" t="s">
        <v>541</v>
      </c>
      <c r="D190" t="s">
        <v>524</v>
      </c>
      <c r="E190">
        <v>8</v>
      </c>
      <c r="F190">
        <v>22</v>
      </c>
      <c r="G190" t="s">
        <v>466</v>
      </c>
    </row>
    <row r="191" spans="1:7">
      <c r="A191">
        <v>2019</v>
      </c>
      <c r="B191" t="s">
        <v>451</v>
      </c>
      <c r="C191" t="s">
        <v>541</v>
      </c>
      <c r="D191" t="s">
        <v>513</v>
      </c>
      <c r="E191">
        <v>2</v>
      </c>
      <c r="F191">
        <v>10</v>
      </c>
      <c r="G191" t="s">
        <v>466</v>
      </c>
    </row>
    <row r="192" spans="1:7">
      <c r="A192">
        <v>2019</v>
      </c>
      <c r="B192" t="s">
        <v>451</v>
      </c>
      <c r="C192" t="s">
        <v>541</v>
      </c>
      <c r="D192" t="s">
        <v>514</v>
      </c>
      <c r="E192">
        <v>39</v>
      </c>
      <c r="F192">
        <v>99</v>
      </c>
      <c r="G192" t="s">
        <v>466</v>
      </c>
    </row>
    <row r="193" spans="1:7">
      <c r="A193">
        <v>2019</v>
      </c>
      <c r="B193" t="s">
        <v>451</v>
      </c>
      <c r="C193" t="s">
        <v>541</v>
      </c>
      <c r="D193" t="s">
        <v>515</v>
      </c>
      <c r="E193">
        <v>2</v>
      </c>
      <c r="F193">
        <v>7</v>
      </c>
      <c r="G193" t="s">
        <v>466</v>
      </c>
    </row>
    <row r="194" spans="1:7">
      <c r="A194">
        <v>2019</v>
      </c>
      <c r="B194" t="s">
        <v>451</v>
      </c>
      <c r="C194" t="s">
        <v>542</v>
      </c>
      <c r="D194" t="s">
        <v>468</v>
      </c>
      <c r="E194">
        <v>103</v>
      </c>
      <c r="F194">
        <v>241</v>
      </c>
      <c r="G194" t="s">
        <v>466</v>
      </c>
    </row>
    <row r="195" spans="1:7">
      <c r="A195">
        <v>2019</v>
      </c>
      <c r="B195" t="s">
        <v>451</v>
      </c>
      <c r="C195" t="s">
        <v>542</v>
      </c>
      <c r="D195" t="s">
        <v>469</v>
      </c>
      <c r="E195">
        <v>221</v>
      </c>
      <c r="F195">
        <v>618</v>
      </c>
      <c r="G195" t="s">
        <v>466</v>
      </c>
    </row>
    <row r="196" spans="1:7">
      <c r="A196">
        <v>2019</v>
      </c>
      <c r="B196" t="s">
        <v>451</v>
      </c>
      <c r="C196" t="s">
        <v>542</v>
      </c>
      <c r="D196" t="s">
        <v>470</v>
      </c>
      <c r="E196">
        <v>91</v>
      </c>
      <c r="F196">
        <v>302</v>
      </c>
      <c r="G196" t="s">
        <v>466</v>
      </c>
    </row>
    <row r="197" spans="1:7">
      <c r="A197">
        <v>2019</v>
      </c>
      <c r="B197" t="s">
        <v>451</v>
      </c>
      <c r="C197" t="s">
        <v>542</v>
      </c>
      <c r="D197" t="s">
        <v>471</v>
      </c>
      <c r="E197">
        <v>68</v>
      </c>
      <c r="F197">
        <v>163</v>
      </c>
      <c r="G197" t="s">
        <v>466</v>
      </c>
    </row>
    <row r="198" spans="1:7">
      <c r="A198">
        <v>2019</v>
      </c>
      <c r="B198" t="s">
        <v>451</v>
      </c>
      <c r="C198" t="s">
        <v>542</v>
      </c>
      <c r="D198" t="s">
        <v>472</v>
      </c>
      <c r="E198">
        <v>6</v>
      </c>
      <c r="F198">
        <v>29</v>
      </c>
      <c r="G198" t="s">
        <v>466</v>
      </c>
    </row>
    <row r="199" spans="1:7">
      <c r="A199">
        <v>2019</v>
      </c>
      <c r="B199" t="s">
        <v>451</v>
      </c>
      <c r="C199" t="s">
        <v>542</v>
      </c>
      <c r="D199" t="s">
        <v>473</v>
      </c>
      <c r="E199">
        <v>67</v>
      </c>
      <c r="F199">
        <v>204</v>
      </c>
      <c r="G199" t="s">
        <v>466</v>
      </c>
    </row>
    <row r="200" spans="1:7">
      <c r="A200">
        <v>2019</v>
      </c>
      <c r="B200" t="s">
        <v>451</v>
      </c>
      <c r="C200" t="s">
        <v>542</v>
      </c>
      <c r="D200" t="s">
        <v>474</v>
      </c>
      <c r="E200">
        <v>20</v>
      </c>
      <c r="F200">
        <v>49</v>
      </c>
      <c r="G200" t="s">
        <v>466</v>
      </c>
    </row>
    <row r="201" spans="1:7">
      <c r="A201">
        <v>2019</v>
      </c>
      <c r="B201" t="s">
        <v>451</v>
      </c>
      <c r="C201" t="s">
        <v>542</v>
      </c>
      <c r="D201" t="s">
        <v>475</v>
      </c>
      <c r="E201">
        <v>4</v>
      </c>
      <c r="F201">
        <v>20</v>
      </c>
      <c r="G201" t="s">
        <v>466</v>
      </c>
    </row>
    <row r="202" spans="1:7">
      <c r="A202">
        <v>2019</v>
      </c>
      <c r="B202" t="s">
        <v>451</v>
      </c>
      <c r="C202" t="s">
        <v>542</v>
      </c>
      <c r="D202" t="s">
        <v>476</v>
      </c>
      <c r="E202">
        <v>76</v>
      </c>
      <c r="F202">
        <v>226</v>
      </c>
      <c r="G202" t="s">
        <v>466</v>
      </c>
    </row>
    <row r="203" spans="1:7">
      <c r="A203">
        <v>2019</v>
      </c>
      <c r="B203" t="s">
        <v>451</v>
      </c>
      <c r="C203" t="s">
        <v>542</v>
      </c>
      <c r="D203" t="s">
        <v>477</v>
      </c>
      <c r="E203">
        <v>110</v>
      </c>
      <c r="F203">
        <v>364</v>
      </c>
      <c r="G203" t="s">
        <v>466</v>
      </c>
    </row>
    <row r="204" spans="1:7">
      <c r="A204">
        <v>2019</v>
      </c>
      <c r="B204" t="s">
        <v>451</v>
      </c>
      <c r="C204" t="s">
        <v>542</v>
      </c>
      <c r="D204" t="s">
        <v>478</v>
      </c>
      <c r="E204">
        <v>10</v>
      </c>
      <c r="F204">
        <v>12</v>
      </c>
      <c r="G204" t="s">
        <v>466</v>
      </c>
    </row>
    <row r="205" spans="1:7">
      <c r="A205">
        <v>2019</v>
      </c>
      <c r="B205" t="s">
        <v>451</v>
      </c>
      <c r="C205" t="s">
        <v>542</v>
      </c>
      <c r="D205" t="s">
        <v>479</v>
      </c>
      <c r="E205">
        <v>5</v>
      </c>
      <c r="F205">
        <v>7</v>
      </c>
      <c r="G205" t="s">
        <v>466</v>
      </c>
    </row>
    <row r="206" spans="1:7">
      <c r="A206">
        <v>2019</v>
      </c>
      <c r="B206" t="s">
        <v>451</v>
      </c>
      <c r="C206" t="s">
        <v>542</v>
      </c>
      <c r="D206" t="s">
        <v>480</v>
      </c>
      <c r="E206">
        <v>119</v>
      </c>
      <c r="F206">
        <v>207</v>
      </c>
      <c r="G206" t="s">
        <v>466</v>
      </c>
    </row>
    <row r="207" spans="1:7">
      <c r="A207">
        <v>2019</v>
      </c>
      <c r="B207" t="s">
        <v>451</v>
      </c>
      <c r="C207" t="s">
        <v>542</v>
      </c>
      <c r="D207" t="s">
        <v>481</v>
      </c>
      <c r="E207">
        <v>180</v>
      </c>
      <c r="F207">
        <v>498</v>
      </c>
      <c r="G207" t="s">
        <v>466</v>
      </c>
    </row>
    <row r="208" spans="1:7">
      <c r="A208">
        <v>2019</v>
      </c>
      <c r="B208" t="s">
        <v>451</v>
      </c>
      <c r="C208" t="s">
        <v>542</v>
      </c>
      <c r="D208" t="s">
        <v>482</v>
      </c>
      <c r="E208">
        <v>3</v>
      </c>
      <c r="F208">
        <v>9</v>
      </c>
      <c r="G208" t="s">
        <v>466</v>
      </c>
    </row>
    <row r="209" spans="1:7">
      <c r="A209">
        <v>2019</v>
      </c>
      <c r="B209" t="s">
        <v>451</v>
      </c>
      <c r="C209" t="s">
        <v>542</v>
      </c>
      <c r="D209" t="s">
        <v>483</v>
      </c>
      <c r="E209">
        <v>10</v>
      </c>
      <c r="F209">
        <v>24</v>
      </c>
      <c r="G209" t="s">
        <v>466</v>
      </c>
    </row>
    <row r="210" spans="1:7">
      <c r="A210">
        <v>2019</v>
      </c>
      <c r="B210" t="s">
        <v>451</v>
      </c>
      <c r="C210" t="s">
        <v>542</v>
      </c>
      <c r="D210" t="s">
        <v>484</v>
      </c>
      <c r="E210">
        <v>40</v>
      </c>
      <c r="F210">
        <v>72</v>
      </c>
      <c r="G210" t="s">
        <v>466</v>
      </c>
    </row>
    <row r="211" spans="1:7">
      <c r="A211">
        <v>2019</v>
      </c>
      <c r="B211" t="s">
        <v>451</v>
      </c>
      <c r="C211" t="s">
        <v>542</v>
      </c>
      <c r="D211" t="s">
        <v>497</v>
      </c>
      <c r="E211">
        <v>44</v>
      </c>
      <c r="F211">
        <v>194</v>
      </c>
      <c r="G211" t="s">
        <v>466</v>
      </c>
    </row>
    <row r="212" spans="1:7">
      <c r="A212">
        <v>2019</v>
      </c>
      <c r="B212" t="s">
        <v>451</v>
      </c>
      <c r="C212" t="s">
        <v>542</v>
      </c>
      <c r="D212" t="s">
        <v>485</v>
      </c>
      <c r="E212">
        <v>4</v>
      </c>
      <c r="F212">
        <v>17</v>
      </c>
      <c r="G212" t="s">
        <v>466</v>
      </c>
    </row>
    <row r="213" spans="1:7">
      <c r="A213">
        <v>2019</v>
      </c>
      <c r="B213" t="s">
        <v>452</v>
      </c>
      <c r="C213" t="s">
        <v>541</v>
      </c>
      <c r="D213" t="s">
        <v>486</v>
      </c>
      <c r="E213">
        <v>37</v>
      </c>
      <c r="F213">
        <v>109</v>
      </c>
      <c r="G213" t="s">
        <v>466</v>
      </c>
    </row>
    <row r="214" spans="1:7">
      <c r="A214">
        <v>2019</v>
      </c>
      <c r="B214" t="s">
        <v>452</v>
      </c>
      <c r="C214" t="s">
        <v>541</v>
      </c>
      <c r="D214" t="s">
        <v>487</v>
      </c>
      <c r="E214">
        <v>23</v>
      </c>
      <c r="F214">
        <v>78</v>
      </c>
      <c r="G214" t="s">
        <v>466</v>
      </c>
    </row>
    <row r="215" spans="1:7">
      <c r="A215">
        <v>2019</v>
      </c>
      <c r="B215" t="s">
        <v>452</v>
      </c>
      <c r="C215" t="s">
        <v>541</v>
      </c>
      <c r="D215" t="s">
        <v>491</v>
      </c>
      <c r="E215">
        <v>16</v>
      </c>
      <c r="F215">
        <v>98</v>
      </c>
      <c r="G215" t="s">
        <v>466</v>
      </c>
    </row>
    <row r="216" spans="1:7">
      <c r="A216">
        <v>2019</v>
      </c>
      <c r="B216" t="s">
        <v>452</v>
      </c>
      <c r="C216" t="s">
        <v>541</v>
      </c>
      <c r="D216" t="s">
        <v>492</v>
      </c>
      <c r="E216">
        <v>107</v>
      </c>
      <c r="F216">
        <v>357</v>
      </c>
      <c r="G216" t="s">
        <v>466</v>
      </c>
    </row>
    <row r="217" spans="1:7">
      <c r="A217">
        <v>2019</v>
      </c>
      <c r="B217" t="s">
        <v>452</v>
      </c>
      <c r="C217" t="s">
        <v>541</v>
      </c>
      <c r="D217" t="s">
        <v>494</v>
      </c>
      <c r="E217">
        <v>3</v>
      </c>
      <c r="F217">
        <v>9</v>
      </c>
      <c r="G217" t="s">
        <v>466</v>
      </c>
    </row>
    <row r="218" spans="1:7">
      <c r="A218">
        <v>2019</v>
      </c>
      <c r="B218" t="s">
        <v>452</v>
      </c>
      <c r="C218" t="s">
        <v>541</v>
      </c>
      <c r="D218" t="s">
        <v>517</v>
      </c>
      <c r="E218">
        <v>2</v>
      </c>
      <c r="F218">
        <v>2</v>
      </c>
      <c r="G218" t="s">
        <v>466</v>
      </c>
    </row>
    <row r="219" spans="1:7">
      <c r="A219">
        <v>2019</v>
      </c>
      <c r="B219" t="s">
        <v>452</v>
      </c>
      <c r="C219" t="s">
        <v>541</v>
      </c>
      <c r="D219" t="s">
        <v>518</v>
      </c>
      <c r="E219">
        <v>4</v>
      </c>
      <c r="F219">
        <v>11</v>
      </c>
      <c r="G219" t="s">
        <v>466</v>
      </c>
    </row>
    <row r="220" spans="1:7">
      <c r="A220">
        <v>2019</v>
      </c>
      <c r="B220" t="s">
        <v>452</v>
      </c>
      <c r="C220" t="s">
        <v>541</v>
      </c>
      <c r="D220" t="s">
        <v>488</v>
      </c>
      <c r="E220">
        <v>61</v>
      </c>
      <c r="F220">
        <v>224</v>
      </c>
      <c r="G220" t="s">
        <v>466</v>
      </c>
    </row>
    <row r="221" spans="1:7">
      <c r="A221">
        <v>2019</v>
      </c>
      <c r="B221" t="s">
        <v>452</v>
      </c>
      <c r="C221" t="s">
        <v>541</v>
      </c>
      <c r="D221" t="s">
        <v>489</v>
      </c>
      <c r="E221">
        <v>15</v>
      </c>
      <c r="F221">
        <v>48</v>
      </c>
      <c r="G221" t="s">
        <v>466</v>
      </c>
    </row>
    <row r="222" spans="1:7">
      <c r="A222">
        <v>2019</v>
      </c>
      <c r="B222" t="s">
        <v>452</v>
      </c>
      <c r="C222" t="s">
        <v>541</v>
      </c>
      <c r="D222" t="s">
        <v>465</v>
      </c>
      <c r="E222">
        <v>28</v>
      </c>
      <c r="F222">
        <v>100</v>
      </c>
      <c r="G222" t="s">
        <v>466</v>
      </c>
    </row>
    <row r="223" spans="1:7">
      <c r="A223">
        <v>2019</v>
      </c>
      <c r="B223" t="s">
        <v>452</v>
      </c>
      <c r="C223" t="s">
        <v>541</v>
      </c>
      <c r="D223" t="s">
        <v>500</v>
      </c>
      <c r="E223">
        <v>9</v>
      </c>
      <c r="F223">
        <v>33</v>
      </c>
      <c r="G223" t="s">
        <v>466</v>
      </c>
    </row>
    <row r="224" spans="1:7">
      <c r="A224">
        <v>2019</v>
      </c>
      <c r="B224" t="s">
        <v>452</v>
      </c>
      <c r="C224" t="s">
        <v>541</v>
      </c>
      <c r="D224" t="s">
        <v>502</v>
      </c>
      <c r="E224">
        <v>59</v>
      </c>
      <c r="F224">
        <v>177</v>
      </c>
      <c r="G224" t="s">
        <v>466</v>
      </c>
    </row>
    <row r="225" spans="1:7">
      <c r="A225">
        <v>2019</v>
      </c>
      <c r="B225" t="s">
        <v>452</v>
      </c>
      <c r="C225" t="s">
        <v>541</v>
      </c>
      <c r="D225" t="s">
        <v>525</v>
      </c>
      <c r="E225">
        <v>1</v>
      </c>
      <c r="F225">
        <v>6</v>
      </c>
      <c r="G225" t="s">
        <v>466</v>
      </c>
    </row>
    <row r="226" spans="1:7">
      <c r="A226">
        <v>2019</v>
      </c>
      <c r="B226" t="s">
        <v>452</v>
      </c>
      <c r="C226" t="s">
        <v>541</v>
      </c>
      <c r="D226" t="s">
        <v>467</v>
      </c>
      <c r="E226">
        <v>87</v>
      </c>
      <c r="F226">
        <v>163</v>
      </c>
      <c r="G226" t="s">
        <v>466</v>
      </c>
    </row>
    <row r="227" spans="1:7">
      <c r="A227">
        <v>2019</v>
      </c>
      <c r="B227" t="s">
        <v>452</v>
      </c>
      <c r="C227" t="s">
        <v>541</v>
      </c>
      <c r="D227" t="s">
        <v>509</v>
      </c>
      <c r="E227">
        <v>9</v>
      </c>
      <c r="F227">
        <v>23</v>
      </c>
      <c r="G227" t="s">
        <v>466</v>
      </c>
    </row>
    <row r="228" spans="1:7">
      <c r="A228">
        <v>2019</v>
      </c>
      <c r="B228" t="s">
        <v>452</v>
      </c>
      <c r="C228" t="s">
        <v>541</v>
      </c>
      <c r="D228" t="s">
        <v>521</v>
      </c>
      <c r="E228">
        <v>1</v>
      </c>
      <c r="F228">
        <v>1</v>
      </c>
      <c r="G228" t="s">
        <v>466</v>
      </c>
    </row>
    <row r="229" spans="1:7">
      <c r="A229">
        <v>2019</v>
      </c>
      <c r="B229" t="s">
        <v>452</v>
      </c>
      <c r="C229" t="s">
        <v>541</v>
      </c>
      <c r="D229" t="s">
        <v>496</v>
      </c>
      <c r="E229">
        <v>9</v>
      </c>
      <c r="F229">
        <v>23</v>
      </c>
      <c r="G229" t="s">
        <v>466</v>
      </c>
    </row>
    <row r="230" spans="1:7">
      <c r="A230">
        <v>2019</v>
      </c>
      <c r="B230" t="s">
        <v>452</v>
      </c>
      <c r="C230" t="s">
        <v>541</v>
      </c>
      <c r="D230" t="s">
        <v>522</v>
      </c>
      <c r="E230">
        <v>2</v>
      </c>
      <c r="F230">
        <v>10</v>
      </c>
      <c r="G230" t="s">
        <v>466</v>
      </c>
    </row>
    <row r="231" spans="1:7">
      <c r="A231">
        <v>2019</v>
      </c>
      <c r="B231" t="s">
        <v>452</v>
      </c>
      <c r="C231" t="s">
        <v>541</v>
      </c>
      <c r="D231" t="s">
        <v>510</v>
      </c>
      <c r="E231">
        <v>1</v>
      </c>
      <c r="F231">
        <v>3</v>
      </c>
      <c r="G231" t="s">
        <v>466</v>
      </c>
    </row>
    <row r="232" spans="1:7">
      <c r="A232">
        <v>2019</v>
      </c>
      <c r="B232" t="s">
        <v>452</v>
      </c>
      <c r="C232" t="s">
        <v>541</v>
      </c>
      <c r="D232" t="s">
        <v>526</v>
      </c>
      <c r="E232">
        <v>2</v>
      </c>
      <c r="F232">
        <v>4</v>
      </c>
      <c r="G232" t="s">
        <v>466</v>
      </c>
    </row>
    <row r="233" spans="1:7">
      <c r="A233">
        <v>2019</v>
      </c>
      <c r="B233" t="s">
        <v>452</v>
      </c>
      <c r="C233" t="s">
        <v>541</v>
      </c>
      <c r="D233" t="s">
        <v>523</v>
      </c>
      <c r="E233">
        <v>1</v>
      </c>
      <c r="F233">
        <v>2</v>
      </c>
      <c r="G233" t="s">
        <v>466</v>
      </c>
    </row>
    <row r="234" spans="1:7">
      <c r="A234">
        <v>2019</v>
      </c>
      <c r="B234" t="s">
        <v>452</v>
      </c>
      <c r="C234" t="s">
        <v>541</v>
      </c>
      <c r="D234" t="s">
        <v>512</v>
      </c>
      <c r="E234">
        <v>3</v>
      </c>
      <c r="F234">
        <v>6</v>
      </c>
      <c r="G234" t="s">
        <v>466</v>
      </c>
    </row>
    <row r="235" spans="1:7">
      <c r="A235">
        <v>2019</v>
      </c>
      <c r="B235" t="s">
        <v>452</v>
      </c>
      <c r="C235" t="s">
        <v>541</v>
      </c>
      <c r="D235" t="s">
        <v>524</v>
      </c>
      <c r="E235">
        <v>1</v>
      </c>
      <c r="F235">
        <v>1</v>
      </c>
      <c r="G235" t="s">
        <v>466</v>
      </c>
    </row>
    <row r="236" spans="1:7">
      <c r="A236">
        <v>2019</v>
      </c>
      <c r="B236" t="s">
        <v>452</v>
      </c>
      <c r="C236" t="s">
        <v>541</v>
      </c>
      <c r="D236" t="s">
        <v>513</v>
      </c>
      <c r="E236">
        <v>8</v>
      </c>
      <c r="F236">
        <v>18</v>
      </c>
      <c r="G236" t="s">
        <v>466</v>
      </c>
    </row>
    <row r="237" spans="1:7">
      <c r="A237">
        <v>2019</v>
      </c>
      <c r="B237" t="s">
        <v>452</v>
      </c>
      <c r="C237" t="s">
        <v>541</v>
      </c>
      <c r="D237" t="s">
        <v>514</v>
      </c>
      <c r="E237">
        <v>45</v>
      </c>
      <c r="F237">
        <v>150</v>
      </c>
      <c r="G237" t="s">
        <v>466</v>
      </c>
    </row>
    <row r="238" spans="1:7">
      <c r="A238">
        <v>2019</v>
      </c>
      <c r="B238" t="s">
        <v>452</v>
      </c>
      <c r="C238" t="s">
        <v>541</v>
      </c>
      <c r="D238" t="s">
        <v>515</v>
      </c>
      <c r="E238">
        <v>4</v>
      </c>
      <c r="F238">
        <v>12</v>
      </c>
      <c r="G238" t="s">
        <v>466</v>
      </c>
    </row>
    <row r="239" spans="1:7">
      <c r="A239">
        <v>2019</v>
      </c>
      <c r="B239" t="s">
        <v>452</v>
      </c>
      <c r="C239" t="s">
        <v>542</v>
      </c>
      <c r="D239" t="s">
        <v>468</v>
      </c>
      <c r="E239">
        <v>13</v>
      </c>
      <c r="F239">
        <v>58</v>
      </c>
      <c r="G239" t="s">
        <v>466</v>
      </c>
    </row>
    <row r="240" spans="1:7">
      <c r="A240">
        <v>2019</v>
      </c>
      <c r="B240" t="s">
        <v>452</v>
      </c>
      <c r="C240" t="s">
        <v>542</v>
      </c>
      <c r="D240" t="s">
        <v>469</v>
      </c>
      <c r="E240">
        <v>113</v>
      </c>
      <c r="F240">
        <v>296</v>
      </c>
      <c r="G240" t="s">
        <v>466</v>
      </c>
    </row>
    <row r="241" spans="1:7">
      <c r="A241">
        <v>2019</v>
      </c>
      <c r="B241" t="s">
        <v>452</v>
      </c>
      <c r="C241" t="s">
        <v>542</v>
      </c>
      <c r="D241" t="s">
        <v>470</v>
      </c>
      <c r="E241">
        <v>53</v>
      </c>
      <c r="F241">
        <v>170</v>
      </c>
      <c r="G241" t="s">
        <v>466</v>
      </c>
    </row>
    <row r="242" spans="1:7">
      <c r="A242">
        <v>2019</v>
      </c>
      <c r="B242" t="s">
        <v>452</v>
      </c>
      <c r="C242" t="s">
        <v>542</v>
      </c>
      <c r="D242" t="s">
        <v>471</v>
      </c>
      <c r="E242">
        <v>26</v>
      </c>
      <c r="F242">
        <v>140</v>
      </c>
      <c r="G242" t="s">
        <v>466</v>
      </c>
    </row>
    <row r="243" spans="1:7">
      <c r="A243">
        <v>2019</v>
      </c>
      <c r="B243" t="s">
        <v>452</v>
      </c>
      <c r="C243" t="s">
        <v>542</v>
      </c>
      <c r="D243" t="s">
        <v>472</v>
      </c>
      <c r="E243">
        <v>8</v>
      </c>
      <c r="F243">
        <v>16</v>
      </c>
      <c r="G243" t="s">
        <v>466</v>
      </c>
    </row>
    <row r="244" spans="1:7">
      <c r="A244">
        <v>2019</v>
      </c>
      <c r="B244" t="s">
        <v>452</v>
      </c>
      <c r="C244" t="s">
        <v>542</v>
      </c>
      <c r="D244" t="s">
        <v>473</v>
      </c>
      <c r="E244">
        <v>37</v>
      </c>
      <c r="F244">
        <v>133</v>
      </c>
      <c r="G244" t="s">
        <v>466</v>
      </c>
    </row>
    <row r="245" spans="1:7">
      <c r="A245">
        <v>2019</v>
      </c>
      <c r="B245" t="s">
        <v>452</v>
      </c>
      <c r="C245" t="s">
        <v>542</v>
      </c>
      <c r="D245" t="s">
        <v>474</v>
      </c>
      <c r="E245">
        <v>60</v>
      </c>
      <c r="F245">
        <v>305</v>
      </c>
      <c r="G245" t="s">
        <v>466</v>
      </c>
    </row>
    <row r="246" spans="1:7">
      <c r="A246">
        <v>2019</v>
      </c>
      <c r="B246" t="s">
        <v>452</v>
      </c>
      <c r="C246" t="s">
        <v>542</v>
      </c>
      <c r="D246" t="s">
        <v>475</v>
      </c>
      <c r="E246">
        <v>8</v>
      </c>
      <c r="F246">
        <v>19</v>
      </c>
      <c r="G246" t="s">
        <v>466</v>
      </c>
    </row>
    <row r="247" spans="1:7">
      <c r="A247">
        <v>2019</v>
      </c>
      <c r="B247" t="s">
        <v>452</v>
      </c>
      <c r="C247" t="s">
        <v>542</v>
      </c>
      <c r="D247" t="s">
        <v>476</v>
      </c>
      <c r="E247">
        <v>22</v>
      </c>
      <c r="F247">
        <v>70</v>
      </c>
      <c r="G247" t="s">
        <v>466</v>
      </c>
    </row>
    <row r="248" spans="1:7">
      <c r="A248">
        <v>2019</v>
      </c>
      <c r="B248" t="s">
        <v>452</v>
      </c>
      <c r="C248" t="s">
        <v>542</v>
      </c>
      <c r="D248" t="s">
        <v>477</v>
      </c>
      <c r="E248">
        <v>47</v>
      </c>
      <c r="F248">
        <v>184</v>
      </c>
      <c r="G248" t="s">
        <v>466</v>
      </c>
    </row>
    <row r="249" spans="1:7">
      <c r="A249">
        <v>2019</v>
      </c>
      <c r="B249" t="s">
        <v>452</v>
      </c>
      <c r="C249" t="s">
        <v>542</v>
      </c>
      <c r="D249" t="s">
        <v>478</v>
      </c>
      <c r="E249">
        <v>11</v>
      </c>
      <c r="F249">
        <v>39</v>
      </c>
      <c r="G249" t="s">
        <v>466</v>
      </c>
    </row>
    <row r="250" spans="1:7">
      <c r="A250">
        <v>2019</v>
      </c>
      <c r="B250" t="s">
        <v>452</v>
      </c>
      <c r="C250" t="s">
        <v>542</v>
      </c>
      <c r="D250" t="s">
        <v>479</v>
      </c>
      <c r="E250">
        <v>3</v>
      </c>
      <c r="F250">
        <v>10</v>
      </c>
      <c r="G250" t="s">
        <v>466</v>
      </c>
    </row>
    <row r="251" spans="1:7">
      <c r="A251">
        <v>2019</v>
      </c>
      <c r="B251" t="s">
        <v>452</v>
      </c>
      <c r="C251" t="s">
        <v>542</v>
      </c>
      <c r="D251" t="s">
        <v>480</v>
      </c>
      <c r="E251">
        <v>41</v>
      </c>
      <c r="F251">
        <v>147</v>
      </c>
      <c r="G251" t="s">
        <v>466</v>
      </c>
    </row>
    <row r="252" spans="1:7">
      <c r="A252">
        <v>2019</v>
      </c>
      <c r="B252" t="s">
        <v>452</v>
      </c>
      <c r="C252" t="s">
        <v>542</v>
      </c>
      <c r="D252" t="s">
        <v>481</v>
      </c>
      <c r="E252">
        <v>193</v>
      </c>
      <c r="F252">
        <v>329</v>
      </c>
      <c r="G252" t="s">
        <v>466</v>
      </c>
    </row>
    <row r="253" spans="1:7">
      <c r="A253">
        <v>2019</v>
      </c>
      <c r="B253" t="s">
        <v>452</v>
      </c>
      <c r="C253" t="s">
        <v>542</v>
      </c>
      <c r="D253" t="s">
        <v>482</v>
      </c>
      <c r="E253">
        <v>58</v>
      </c>
      <c r="F253">
        <v>132</v>
      </c>
      <c r="G253" t="s">
        <v>466</v>
      </c>
    </row>
    <row r="254" spans="1:7">
      <c r="A254">
        <v>2019</v>
      </c>
      <c r="B254" t="s">
        <v>452</v>
      </c>
      <c r="C254" t="s">
        <v>542</v>
      </c>
      <c r="D254" t="s">
        <v>483</v>
      </c>
      <c r="E254">
        <v>103</v>
      </c>
      <c r="F254">
        <v>200</v>
      </c>
      <c r="G254" t="s">
        <v>466</v>
      </c>
    </row>
    <row r="255" spans="1:7">
      <c r="A255">
        <v>2019</v>
      </c>
      <c r="B255" t="s">
        <v>452</v>
      </c>
      <c r="C255" t="s">
        <v>542</v>
      </c>
      <c r="D255" t="s">
        <v>484</v>
      </c>
      <c r="E255">
        <v>68</v>
      </c>
      <c r="F255">
        <v>158</v>
      </c>
      <c r="G255" t="s">
        <v>466</v>
      </c>
    </row>
    <row r="256" spans="1:7">
      <c r="A256">
        <v>2019</v>
      </c>
      <c r="B256" t="s">
        <v>452</v>
      </c>
      <c r="C256" t="s">
        <v>542</v>
      </c>
      <c r="D256" t="s">
        <v>497</v>
      </c>
      <c r="E256">
        <v>2</v>
      </c>
      <c r="F256">
        <v>6</v>
      </c>
      <c r="G256" t="s">
        <v>466</v>
      </c>
    </row>
    <row r="257" spans="1:7">
      <c r="A257">
        <v>2019</v>
      </c>
      <c r="B257" t="s">
        <v>452</v>
      </c>
      <c r="C257" t="s">
        <v>542</v>
      </c>
      <c r="D257" t="s">
        <v>516</v>
      </c>
      <c r="E257">
        <v>5</v>
      </c>
      <c r="F257">
        <v>10</v>
      </c>
      <c r="G257" t="s">
        <v>466</v>
      </c>
    </row>
    <row r="258" spans="1:7">
      <c r="A258">
        <v>2019</v>
      </c>
      <c r="B258" t="s">
        <v>452</v>
      </c>
      <c r="C258" t="s">
        <v>542</v>
      </c>
      <c r="D258" t="s">
        <v>485</v>
      </c>
      <c r="E258">
        <v>19</v>
      </c>
      <c r="F258">
        <v>61</v>
      </c>
      <c r="G258" t="s">
        <v>466</v>
      </c>
    </row>
    <row r="259" spans="1:7">
      <c r="A259">
        <v>2019</v>
      </c>
      <c r="B259" t="s">
        <v>453</v>
      </c>
      <c r="C259" t="s">
        <v>541</v>
      </c>
      <c r="D259" t="s">
        <v>486</v>
      </c>
      <c r="E259">
        <v>96</v>
      </c>
      <c r="F259">
        <v>283</v>
      </c>
      <c r="G259" t="s">
        <v>466</v>
      </c>
    </row>
    <row r="260" spans="1:7">
      <c r="A260">
        <v>2019</v>
      </c>
      <c r="B260" t="s">
        <v>453</v>
      </c>
      <c r="C260" t="s">
        <v>541</v>
      </c>
      <c r="D260" t="s">
        <v>487</v>
      </c>
      <c r="E260">
        <v>13</v>
      </c>
      <c r="F260">
        <v>33</v>
      </c>
      <c r="G260" t="s">
        <v>466</v>
      </c>
    </row>
    <row r="261" spans="1:7">
      <c r="A261">
        <v>2019</v>
      </c>
      <c r="B261" t="s">
        <v>453</v>
      </c>
      <c r="C261" t="s">
        <v>541</v>
      </c>
      <c r="D261" t="s">
        <v>491</v>
      </c>
      <c r="E261">
        <v>32</v>
      </c>
      <c r="F261">
        <v>114</v>
      </c>
      <c r="G261" t="s">
        <v>466</v>
      </c>
    </row>
    <row r="262" spans="1:7">
      <c r="A262">
        <v>2019</v>
      </c>
      <c r="B262" t="s">
        <v>453</v>
      </c>
      <c r="C262" t="s">
        <v>541</v>
      </c>
      <c r="D262" t="s">
        <v>492</v>
      </c>
      <c r="E262">
        <v>90</v>
      </c>
      <c r="F262">
        <v>289</v>
      </c>
      <c r="G262" t="s">
        <v>466</v>
      </c>
    </row>
    <row r="263" spans="1:7">
      <c r="A263">
        <v>2019</v>
      </c>
      <c r="B263" t="s">
        <v>453</v>
      </c>
      <c r="C263" t="s">
        <v>541</v>
      </c>
      <c r="D263" t="s">
        <v>493</v>
      </c>
      <c r="E263">
        <v>2</v>
      </c>
      <c r="F263">
        <v>7</v>
      </c>
      <c r="G263" t="s">
        <v>466</v>
      </c>
    </row>
    <row r="264" spans="1:7">
      <c r="A264">
        <v>2019</v>
      </c>
      <c r="B264" t="s">
        <v>453</v>
      </c>
      <c r="C264" t="s">
        <v>541</v>
      </c>
      <c r="D264" t="s">
        <v>518</v>
      </c>
      <c r="E264">
        <v>4</v>
      </c>
      <c r="F264">
        <v>18</v>
      </c>
      <c r="G264" t="s">
        <v>466</v>
      </c>
    </row>
    <row r="265" spans="1:7">
      <c r="A265">
        <v>2019</v>
      </c>
      <c r="B265" t="s">
        <v>453</v>
      </c>
      <c r="C265" t="s">
        <v>541</v>
      </c>
      <c r="D265" t="s">
        <v>488</v>
      </c>
      <c r="E265">
        <v>6</v>
      </c>
      <c r="F265">
        <v>17</v>
      </c>
      <c r="G265" t="s">
        <v>466</v>
      </c>
    </row>
    <row r="266" spans="1:7">
      <c r="A266">
        <v>2019</v>
      </c>
      <c r="B266" t="s">
        <v>453</v>
      </c>
      <c r="C266" t="s">
        <v>541</v>
      </c>
      <c r="D266" t="s">
        <v>489</v>
      </c>
      <c r="E266">
        <v>24</v>
      </c>
      <c r="F266">
        <v>202</v>
      </c>
      <c r="G266" t="s">
        <v>466</v>
      </c>
    </row>
    <row r="267" spans="1:7">
      <c r="A267">
        <v>2019</v>
      </c>
      <c r="B267" t="s">
        <v>453</v>
      </c>
      <c r="C267" t="s">
        <v>541</v>
      </c>
      <c r="D267" t="s">
        <v>519</v>
      </c>
      <c r="E267">
        <v>1</v>
      </c>
      <c r="F267">
        <v>1</v>
      </c>
      <c r="G267" t="s">
        <v>466</v>
      </c>
    </row>
    <row r="268" spans="1:7">
      <c r="A268">
        <v>2019</v>
      </c>
      <c r="B268" t="s">
        <v>453</v>
      </c>
      <c r="C268" t="s">
        <v>541</v>
      </c>
      <c r="D268" t="s">
        <v>499</v>
      </c>
      <c r="E268">
        <v>2</v>
      </c>
      <c r="F268">
        <v>8</v>
      </c>
      <c r="G268" t="s">
        <v>466</v>
      </c>
    </row>
    <row r="269" spans="1:7">
      <c r="A269">
        <v>2019</v>
      </c>
      <c r="B269" t="s">
        <v>453</v>
      </c>
      <c r="C269" t="s">
        <v>541</v>
      </c>
      <c r="D269" t="s">
        <v>465</v>
      </c>
      <c r="E269">
        <v>4</v>
      </c>
      <c r="F269">
        <v>12</v>
      </c>
      <c r="G269" t="s">
        <v>466</v>
      </c>
    </row>
    <row r="270" spans="1:7">
      <c r="A270">
        <v>2019</v>
      </c>
      <c r="B270" t="s">
        <v>453</v>
      </c>
      <c r="C270" t="s">
        <v>541</v>
      </c>
      <c r="D270" t="s">
        <v>500</v>
      </c>
      <c r="E270">
        <v>7</v>
      </c>
      <c r="F270">
        <v>22</v>
      </c>
      <c r="G270" t="s">
        <v>466</v>
      </c>
    </row>
    <row r="271" spans="1:7">
      <c r="A271">
        <v>2019</v>
      </c>
      <c r="B271" t="s">
        <v>453</v>
      </c>
      <c r="C271" t="s">
        <v>541</v>
      </c>
      <c r="D271" t="s">
        <v>527</v>
      </c>
      <c r="E271">
        <v>1</v>
      </c>
      <c r="F271">
        <v>1</v>
      </c>
      <c r="G271" t="s">
        <v>466</v>
      </c>
    </row>
    <row r="272" spans="1:7">
      <c r="A272">
        <v>2019</v>
      </c>
      <c r="B272" t="s">
        <v>453</v>
      </c>
      <c r="C272" t="s">
        <v>541</v>
      </c>
      <c r="D272" t="s">
        <v>502</v>
      </c>
      <c r="E272">
        <v>2</v>
      </c>
      <c r="F272">
        <v>6</v>
      </c>
      <c r="G272" t="s">
        <v>466</v>
      </c>
    </row>
    <row r="273" spans="1:7">
      <c r="A273">
        <v>2019</v>
      </c>
      <c r="B273" t="s">
        <v>453</v>
      </c>
      <c r="C273" t="s">
        <v>541</v>
      </c>
      <c r="D273" t="s">
        <v>525</v>
      </c>
      <c r="E273">
        <v>0</v>
      </c>
      <c r="F273">
        <v>0</v>
      </c>
      <c r="G273" t="s">
        <v>466</v>
      </c>
    </row>
    <row r="274" spans="1:7">
      <c r="A274">
        <v>2019</v>
      </c>
      <c r="B274" t="s">
        <v>453</v>
      </c>
      <c r="C274" t="s">
        <v>541</v>
      </c>
      <c r="D274" t="s">
        <v>503</v>
      </c>
      <c r="E274">
        <v>2</v>
      </c>
      <c r="F274">
        <v>14</v>
      </c>
      <c r="G274" t="s">
        <v>466</v>
      </c>
    </row>
    <row r="275" spans="1:7">
      <c r="A275">
        <v>2019</v>
      </c>
      <c r="B275" t="s">
        <v>453</v>
      </c>
      <c r="C275" t="s">
        <v>541</v>
      </c>
      <c r="D275" t="s">
        <v>467</v>
      </c>
      <c r="E275">
        <v>49</v>
      </c>
      <c r="F275">
        <v>129</v>
      </c>
      <c r="G275" t="s">
        <v>466</v>
      </c>
    </row>
    <row r="276" spans="1:7">
      <c r="A276">
        <v>2019</v>
      </c>
      <c r="B276" t="s">
        <v>453</v>
      </c>
      <c r="C276" t="s">
        <v>541</v>
      </c>
      <c r="D276" t="s">
        <v>509</v>
      </c>
      <c r="E276">
        <v>9</v>
      </c>
      <c r="F276">
        <v>13</v>
      </c>
      <c r="G276" t="s">
        <v>466</v>
      </c>
    </row>
    <row r="277" spans="1:7">
      <c r="A277">
        <v>2019</v>
      </c>
      <c r="B277" t="s">
        <v>453</v>
      </c>
      <c r="C277" t="s">
        <v>541</v>
      </c>
      <c r="D277" t="s">
        <v>496</v>
      </c>
      <c r="E277">
        <v>6</v>
      </c>
      <c r="F277">
        <v>6</v>
      </c>
      <c r="G277" t="s">
        <v>466</v>
      </c>
    </row>
    <row r="278" spans="1:7">
      <c r="A278">
        <v>2019</v>
      </c>
      <c r="B278" t="s">
        <v>453</v>
      </c>
      <c r="C278" t="s">
        <v>541</v>
      </c>
      <c r="D278" t="s">
        <v>522</v>
      </c>
      <c r="E278">
        <v>3</v>
      </c>
      <c r="F278">
        <v>9</v>
      </c>
      <c r="G278" t="s">
        <v>466</v>
      </c>
    </row>
    <row r="279" spans="1:7">
      <c r="A279">
        <v>2019</v>
      </c>
      <c r="B279" t="s">
        <v>453</v>
      </c>
      <c r="C279" t="s">
        <v>541</v>
      </c>
      <c r="D279" t="s">
        <v>510</v>
      </c>
      <c r="E279">
        <v>1</v>
      </c>
      <c r="F279">
        <v>1</v>
      </c>
      <c r="G279" t="s">
        <v>466</v>
      </c>
    </row>
    <row r="280" spans="1:7">
      <c r="A280">
        <v>2019</v>
      </c>
      <c r="B280" t="s">
        <v>453</v>
      </c>
      <c r="C280" t="s">
        <v>541</v>
      </c>
      <c r="D280" t="s">
        <v>528</v>
      </c>
      <c r="E280">
        <v>1</v>
      </c>
      <c r="F280">
        <v>1</v>
      </c>
      <c r="G280" t="s">
        <v>466</v>
      </c>
    </row>
    <row r="281" spans="1:7">
      <c r="A281">
        <v>2019</v>
      </c>
      <c r="B281" t="s">
        <v>453</v>
      </c>
      <c r="C281" t="s">
        <v>541</v>
      </c>
      <c r="D281" t="s">
        <v>514</v>
      </c>
      <c r="E281">
        <v>24</v>
      </c>
      <c r="F281">
        <v>75</v>
      </c>
      <c r="G281" t="s">
        <v>466</v>
      </c>
    </row>
    <row r="282" spans="1:7">
      <c r="A282">
        <v>2019</v>
      </c>
      <c r="B282" t="s">
        <v>453</v>
      </c>
      <c r="C282" t="s">
        <v>541</v>
      </c>
      <c r="D282" t="s">
        <v>515</v>
      </c>
      <c r="E282">
        <v>2</v>
      </c>
      <c r="F282">
        <v>6</v>
      </c>
      <c r="G282" t="s">
        <v>466</v>
      </c>
    </row>
    <row r="283" spans="1:7">
      <c r="A283">
        <v>2019</v>
      </c>
      <c r="B283" t="s">
        <v>453</v>
      </c>
      <c r="C283" t="s">
        <v>542</v>
      </c>
      <c r="D283" t="s">
        <v>468</v>
      </c>
      <c r="E283">
        <v>67</v>
      </c>
      <c r="F283">
        <v>173</v>
      </c>
      <c r="G283" t="s">
        <v>466</v>
      </c>
    </row>
    <row r="284" spans="1:7">
      <c r="A284">
        <v>2019</v>
      </c>
      <c r="B284" t="s">
        <v>453</v>
      </c>
      <c r="C284" t="s">
        <v>542</v>
      </c>
      <c r="D284" t="s">
        <v>469</v>
      </c>
      <c r="E284">
        <v>101</v>
      </c>
      <c r="F284">
        <v>246</v>
      </c>
      <c r="G284" t="s">
        <v>466</v>
      </c>
    </row>
    <row r="285" spans="1:7">
      <c r="A285">
        <v>2019</v>
      </c>
      <c r="B285" t="s">
        <v>453</v>
      </c>
      <c r="C285" t="s">
        <v>542</v>
      </c>
      <c r="D285" t="s">
        <v>470</v>
      </c>
      <c r="E285">
        <v>371</v>
      </c>
      <c r="F285">
        <v>1.4</v>
      </c>
      <c r="G285" t="s">
        <v>466</v>
      </c>
    </row>
    <row r="286" spans="1:7">
      <c r="A286">
        <v>2019</v>
      </c>
      <c r="B286" t="s">
        <v>453</v>
      </c>
      <c r="C286" t="s">
        <v>542</v>
      </c>
      <c r="D286" t="s">
        <v>471</v>
      </c>
      <c r="E286">
        <v>92</v>
      </c>
      <c r="F286">
        <v>239</v>
      </c>
      <c r="G286" t="s">
        <v>466</v>
      </c>
    </row>
    <row r="287" spans="1:7">
      <c r="A287">
        <v>2019</v>
      </c>
      <c r="B287" t="s">
        <v>453</v>
      </c>
      <c r="C287" t="s">
        <v>542</v>
      </c>
      <c r="D287" t="s">
        <v>472</v>
      </c>
      <c r="E287">
        <v>4</v>
      </c>
      <c r="F287">
        <v>8</v>
      </c>
      <c r="G287" t="s">
        <v>466</v>
      </c>
    </row>
    <row r="288" spans="1:7">
      <c r="A288">
        <v>2019</v>
      </c>
      <c r="B288" t="s">
        <v>453</v>
      </c>
      <c r="C288" t="s">
        <v>542</v>
      </c>
      <c r="D288" t="s">
        <v>473</v>
      </c>
      <c r="E288">
        <v>42</v>
      </c>
      <c r="F288">
        <v>121</v>
      </c>
      <c r="G288" t="s">
        <v>466</v>
      </c>
    </row>
    <row r="289" spans="1:7">
      <c r="A289">
        <v>2019</v>
      </c>
      <c r="B289" t="s">
        <v>453</v>
      </c>
      <c r="C289" t="s">
        <v>542</v>
      </c>
      <c r="D289" t="s">
        <v>474</v>
      </c>
      <c r="E289">
        <v>135</v>
      </c>
      <c r="F289">
        <v>430</v>
      </c>
      <c r="G289" t="s">
        <v>466</v>
      </c>
    </row>
    <row r="290" spans="1:7">
      <c r="A290">
        <v>2019</v>
      </c>
      <c r="B290" t="s">
        <v>453</v>
      </c>
      <c r="C290" t="s">
        <v>542</v>
      </c>
      <c r="D290" t="s">
        <v>475</v>
      </c>
      <c r="E290">
        <v>14</v>
      </c>
      <c r="F290">
        <v>26</v>
      </c>
      <c r="G290" t="s">
        <v>466</v>
      </c>
    </row>
    <row r="291" spans="1:7">
      <c r="A291">
        <v>2019</v>
      </c>
      <c r="B291" t="s">
        <v>453</v>
      </c>
      <c r="C291" t="s">
        <v>542</v>
      </c>
      <c r="D291" t="s">
        <v>476</v>
      </c>
      <c r="E291">
        <v>26</v>
      </c>
      <c r="F291">
        <v>86</v>
      </c>
      <c r="G291" t="s">
        <v>466</v>
      </c>
    </row>
    <row r="292" spans="1:7">
      <c r="A292">
        <v>2019</v>
      </c>
      <c r="B292" t="s">
        <v>453</v>
      </c>
      <c r="C292" t="s">
        <v>542</v>
      </c>
      <c r="D292" t="s">
        <v>477</v>
      </c>
      <c r="E292">
        <v>99</v>
      </c>
      <c r="F292">
        <v>254</v>
      </c>
      <c r="G292" t="s">
        <v>466</v>
      </c>
    </row>
    <row r="293" spans="1:7">
      <c r="A293">
        <v>2019</v>
      </c>
      <c r="B293" t="s">
        <v>453</v>
      </c>
      <c r="C293" t="s">
        <v>542</v>
      </c>
      <c r="D293" t="s">
        <v>478</v>
      </c>
      <c r="E293">
        <v>28</v>
      </c>
      <c r="F293">
        <v>41</v>
      </c>
      <c r="G293" t="s">
        <v>466</v>
      </c>
    </row>
    <row r="294" spans="1:7">
      <c r="A294">
        <v>2019</v>
      </c>
      <c r="B294" t="s">
        <v>453</v>
      </c>
      <c r="C294" t="s">
        <v>542</v>
      </c>
      <c r="D294" t="s">
        <v>479</v>
      </c>
      <c r="E294">
        <v>9</v>
      </c>
      <c r="F294">
        <v>13</v>
      </c>
      <c r="G294" t="s">
        <v>466</v>
      </c>
    </row>
    <row r="295" spans="1:7">
      <c r="A295">
        <v>2019</v>
      </c>
      <c r="B295" t="s">
        <v>453</v>
      </c>
      <c r="C295" t="s">
        <v>542</v>
      </c>
      <c r="D295" t="s">
        <v>480</v>
      </c>
      <c r="E295">
        <v>165</v>
      </c>
      <c r="F295">
        <v>478</v>
      </c>
      <c r="G295" t="s">
        <v>466</v>
      </c>
    </row>
    <row r="296" spans="1:7">
      <c r="A296">
        <v>2019</v>
      </c>
      <c r="B296" t="s">
        <v>453</v>
      </c>
      <c r="C296" t="s">
        <v>542</v>
      </c>
      <c r="D296" t="s">
        <v>481</v>
      </c>
      <c r="E296">
        <v>461</v>
      </c>
      <c r="F296">
        <v>1.002</v>
      </c>
      <c r="G296" t="s">
        <v>466</v>
      </c>
    </row>
    <row r="297" spans="1:7">
      <c r="A297">
        <v>2019</v>
      </c>
      <c r="B297" t="s">
        <v>453</v>
      </c>
      <c r="C297" t="s">
        <v>542</v>
      </c>
      <c r="D297" t="s">
        <v>482</v>
      </c>
      <c r="E297">
        <v>18</v>
      </c>
      <c r="F297">
        <v>47</v>
      </c>
      <c r="G297" t="s">
        <v>466</v>
      </c>
    </row>
    <row r="298" spans="1:7">
      <c r="A298">
        <v>2019</v>
      </c>
      <c r="B298" t="s">
        <v>453</v>
      </c>
      <c r="C298" t="s">
        <v>542</v>
      </c>
      <c r="D298" t="s">
        <v>483</v>
      </c>
      <c r="E298">
        <v>57</v>
      </c>
      <c r="F298">
        <v>136</v>
      </c>
      <c r="G298" t="s">
        <v>466</v>
      </c>
    </row>
    <row r="299" spans="1:7">
      <c r="A299">
        <v>2019</v>
      </c>
      <c r="B299" t="s">
        <v>453</v>
      </c>
      <c r="C299" t="s">
        <v>542</v>
      </c>
      <c r="D299" t="s">
        <v>484</v>
      </c>
      <c r="E299">
        <v>74</v>
      </c>
      <c r="F299">
        <v>283</v>
      </c>
      <c r="G299" t="s">
        <v>466</v>
      </c>
    </row>
    <row r="300" spans="1:7">
      <c r="A300">
        <v>2019</v>
      </c>
      <c r="B300" t="s">
        <v>453</v>
      </c>
      <c r="C300" t="s">
        <v>542</v>
      </c>
      <c r="D300" t="s">
        <v>497</v>
      </c>
      <c r="E300">
        <v>4</v>
      </c>
      <c r="F300">
        <v>12</v>
      </c>
      <c r="G300" t="s">
        <v>466</v>
      </c>
    </row>
    <row r="301" spans="1:7">
      <c r="A301">
        <v>2019</v>
      </c>
      <c r="B301" t="s">
        <v>453</v>
      </c>
      <c r="C301" t="s">
        <v>542</v>
      </c>
      <c r="D301" t="s">
        <v>485</v>
      </c>
      <c r="E301">
        <v>2</v>
      </c>
      <c r="F301">
        <v>4</v>
      </c>
      <c r="G301" t="s">
        <v>466</v>
      </c>
    </row>
    <row r="302" spans="1:7">
      <c r="A302">
        <v>2019</v>
      </c>
      <c r="B302" t="s">
        <v>454</v>
      </c>
      <c r="C302" t="s">
        <v>541</v>
      </c>
      <c r="D302" t="s">
        <v>486</v>
      </c>
      <c r="E302">
        <v>23</v>
      </c>
      <c r="F302">
        <v>56</v>
      </c>
      <c r="G302" t="s">
        <v>466</v>
      </c>
    </row>
    <row r="303" spans="1:7">
      <c r="A303">
        <v>2019</v>
      </c>
      <c r="B303" t="s">
        <v>454</v>
      </c>
      <c r="C303" t="s">
        <v>541</v>
      </c>
      <c r="D303" t="s">
        <v>487</v>
      </c>
      <c r="E303">
        <v>146</v>
      </c>
      <c r="F303">
        <v>757</v>
      </c>
      <c r="G303" t="s">
        <v>466</v>
      </c>
    </row>
    <row r="304" spans="1:7">
      <c r="A304">
        <v>2019</v>
      </c>
      <c r="B304" t="s">
        <v>454</v>
      </c>
      <c r="C304" t="s">
        <v>541</v>
      </c>
      <c r="D304" t="s">
        <v>491</v>
      </c>
      <c r="E304">
        <v>231</v>
      </c>
      <c r="F304">
        <v>825</v>
      </c>
      <c r="G304" t="s">
        <v>466</v>
      </c>
    </row>
    <row r="305" spans="1:7">
      <c r="A305">
        <v>2019</v>
      </c>
      <c r="B305" t="s">
        <v>454</v>
      </c>
      <c r="C305" t="s">
        <v>541</v>
      </c>
      <c r="D305" t="s">
        <v>492</v>
      </c>
      <c r="E305">
        <v>133</v>
      </c>
      <c r="F305">
        <v>397</v>
      </c>
      <c r="G305" t="s">
        <v>466</v>
      </c>
    </row>
    <row r="306" spans="1:7">
      <c r="A306">
        <v>2019</v>
      </c>
      <c r="B306" t="s">
        <v>454</v>
      </c>
      <c r="C306" t="s">
        <v>541</v>
      </c>
      <c r="D306" t="s">
        <v>493</v>
      </c>
      <c r="E306">
        <v>1</v>
      </c>
      <c r="F306">
        <v>1</v>
      </c>
      <c r="G306" t="s">
        <v>466</v>
      </c>
    </row>
    <row r="307" spans="1:7">
      <c r="A307">
        <v>2019</v>
      </c>
      <c r="B307" t="s">
        <v>454</v>
      </c>
      <c r="C307" t="s">
        <v>541</v>
      </c>
      <c r="D307" t="s">
        <v>494</v>
      </c>
      <c r="E307">
        <v>2</v>
      </c>
      <c r="F307">
        <v>2</v>
      </c>
      <c r="G307" t="s">
        <v>466</v>
      </c>
    </row>
    <row r="308" spans="1:7">
      <c r="A308">
        <v>2019</v>
      </c>
      <c r="B308" t="s">
        <v>454</v>
      </c>
      <c r="C308" t="s">
        <v>541</v>
      </c>
      <c r="D308" t="s">
        <v>518</v>
      </c>
      <c r="E308">
        <v>1</v>
      </c>
      <c r="F308">
        <v>2</v>
      </c>
      <c r="G308" t="s">
        <v>466</v>
      </c>
    </row>
    <row r="309" spans="1:7">
      <c r="A309">
        <v>2019</v>
      </c>
      <c r="B309" t="s">
        <v>454</v>
      </c>
      <c r="C309" t="s">
        <v>541</v>
      </c>
      <c r="D309" t="s">
        <v>489</v>
      </c>
      <c r="E309">
        <v>18</v>
      </c>
      <c r="F309">
        <v>90</v>
      </c>
      <c r="G309" t="s">
        <v>466</v>
      </c>
    </row>
    <row r="310" spans="1:7">
      <c r="A310">
        <v>2019</v>
      </c>
      <c r="B310" t="s">
        <v>454</v>
      </c>
      <c r="C310" t="s">
        <v>541</v>
      </c>
      <c r="D310" t="s">
        <v>465</v>
      </c>
      <c r="E310">
        <v>15</v>
      </c>
      <c r="F310">
        <v>41</v>
      </c>
      <c r="G310" t="s">
        <v>466</v>
      </c>
    </row>
    <row r="311" spans="1:7">
      <c r="A311">
        <v>2019</v>
      </c>
      <c r="B311" t="s">
        <v>454</v>
      </c>
      <c r="C311" t="s">
        <v>541</v>
      </c>
      <c r="D311" t="s">
        <v>500</v>
      </c>
      <c r="E311">
        <v>20</v>
      </c>
      <c r="F311">
        <v>70</v>
      </c>
      <c r="G311" t="s">
        <v>466</v>
      </c>
    </row>
    <row r="312" spans="1:7">
      <c r="A312">
        <v>2019</v>
      </c>
      <c r="B312" t="s">
        <v>454</v>
      </c>
      <c r="C312" t="s">
        <v>541</v>
      </c>
      <c r="D312" t="s">
        <v>520</v>
      </c>
      <c r="E312">
        <v>2</v>
      </c>
      <c r="F312">
        <v>8</v>
      </c>
      <c r="G312" t="s">
        <v>466</v>
      </c>
    </row>
    <row r="313" spans="1:7">
      <c r="A313">
        <v>2019</v>
      </c>
      <c r="B313" t="s">
        <v>454</v>
      </c>
      <c r="C313" t="s">
        <v>541</v>
      </c>
      <c r="D313" t="s">
        <v>502</v>
      </c>
      <c r="E313">
        <v>1</v>
      </c>
      <c r="F313">
        <v>2</v>
      </c>
      <c r="G313" t="s">
        <v>466</v>
      </c>
    </row>
    <row r="314" spans="1:7">
      <c r="A314">
        <v>2019</v>
      </c>
      <c r="B314" t="s">
        <v>454</v>
      </c>
      <c r="C314" t="s">
        <v>541</v>
      </c>
      <c r="D314" t="s">
        <v>504</v>
      </c>
      <c r="E314">
        <v>2</v>
      </c>
      <c r="F314">
        <v>10</v>
      </c>
      <c r="G314" t="s">
        <v>466</v>
      </c>
    </row>
    <row r="315" spans="1:7">
      <c r="A315">
        <v>2019</v>
      </c>
      <c r="B315" t="s">
        <v>454</v>
      </c>
      <c r="C315" t="s">
        <v>541</v>
      </c>
      <c r="D315" t="s">
        <v>490</v>
      </c>
      <c r="E315">
        <v>4</v>
      </c>
      <c r="F315">
        <v>4</v>
      </c>
      <c r="G315" t="s">
        <v>466</v>
      </c>
    </row>
    <row r="316" spans="1:7">
      <c r="A316">
        <v>2019</v>
      </c>
      <c r="B316" t="s">
        <v>454</v>
      </c>
      <c r="C316" t="s">
        <v>541</v>
      </c>
      <c r="D316" t="s">
        <v>467</v>
      </c>
      <c r="E316">
        <v>65</v>
      </c>
      <c r="F316">
        <v>137</v>
      </c>
      <c r="G316" t="s">
        <v>466</v>
      </c>
    </row>
    <row r="317" spans="1:7">
      <c r="A317">
        <v>2019</v>
      </c>
      <c r="B317" t="s">
        <v>454</v>
      </c>
      <c r="C317" t="s">
        <v>541</v>
      </c>
      <c r="D317" t="s">
        <v>509</v>
      </c>
      <c r="E317">
        <v>16</v>
      </c>
      <c r="F317">
        <v>21</v>
      </c>
      <c r="G317" t="s">
        <v>466</v>
      </c>
    </row>
    <row r="318" spans="1:7">
      <c r="A318">
        <v>2019</v>
      </c>
      <c r="B318" t="s">
        <v>454</v>
      </c>
      <c r="C318" t="s">
        <v>541</v>
      </c>
      <c r="D318" t="s">
        <v>496</v>
      </c>
      <c r="E318">
        <v>16</v>
      </c>
      <c r="F318">
        <v>24</v>
      </c>
      <c r="G318" t="s">
        <v>466</v>
      </c>
    </row>
    <row r="319" spans="1:7">
      <c r="A319">
        <v>2019</v>
      </c>
      <c r="B319" t="s">
        <v>454</v>
      </c>
      <c r="C319" t="s">
        <v>541</v>
      </c>
      <c r="D319" t="s">
        <v>528</v>
      </c>
      <c r="E319">
        <v>1</v>
      </c>
      <c r="F319">
        <v>1</v>
      </c>
      <c r="G319" t="s">
        <v>466</v>
      </c>
    </row>
    <row r="320" spans="1:7">
      <c r="A320">
        <v>2019</v>
      </c>
      <c r="B320" t="s">
        <v>454</v>
      </c>
      <c r="C320" t="s">
        <v>541</v>
      </c>
      <c r="D320" t="s">
        <v>524</v>
      </c>
      <c r="E320">
        <v>1</v>
      </c>
      <c r="F320">
        <v>1</v>
      </c>
      <c r="G320" t="s">
        <v>466</v>
      </c>
    </row>
    <row r="321" spans="1:7">
      <c r="A321">
        <v>2019</v>
      </c>
      <c r="B321" t="s">
        <v>454</v>
      </c>
      <c r="C321" t="s">
        <v>541</v>
      </c>
      <c r="D321" t="s">
        <v>513</v>
      </c>
      <c r="E321">
        <v>9</v>
      </c>
      <c r="F321">
        <v>16</v>
      </c>
      <c r="G321" t="s">
        <v>466</v>
      </c>
    </row>
    <row r="322" spans="1:7">
      <c r="A322">
        <v>2019</v>
      </c>
      <c r="B322" t="s">
        <v>454</v>
      </c>
      <c r="C322" t="s">
        <v>541</v>
      </c>
      <c r="D322" t="s">
        <v>514</v>
      </c>
      <c r="E322">
        <v>40</v>
      </c>
      <c r="F322">
        <v>108</v>
      </c>
      <c r="G322" t="s">
        <v>466</v>
      </c>
    </row>
    <row r="323" spans="1:7">
      <c r="A323">
        <v>2019</v>
      </c>
      <c r="B323" t="s">
        <v>454</v>
      </c>
      <c r="C323" t="s">
        <v>541</v>
      </c>
      <c r="D323" t="s">
        <v>515</v>
      </c>
      <c r="E323">
        <v>2</v>
      </c>
      <c r="F323">
        <v>12</v>
      </c>
      <c r="G323" t="s">
        <v>466</v>
      </c>
    </row>
    <row r="324" spans="1:7">
      <c r="A324">
        <v>2019</v>
      </c>
      <c r="B324" t="s">
        <v>454</v>
      </c>
      <c r="C324" t="s">
        <v>542</v>
      </c>
      <c r="D324" t="s">
        <v>468</v>
      </c>
      <c r="E324">
        <v>32</v>
      </c>
      <c r="F324">
        <v>74</v>
      </c>
      <c r="G324" t="s">
        <v>466</v>
      </c>
    </row>
    <row r="325" spans="1:7">
      <c r="A325">
        <v>2019</v>
      </c>
      <c r="B325" t="s">
        <v>454</v>
      </c>
      <c r="C325" t="s">
        <v>542</v>
      </c>
      <c r="D325" t="s">
        <v>469</v>
      </c>
      <c r="E325">
        <v>132</v>
      </c>
      <c r="F325">
        <v>365</v>
      </c>
      <c r="G325" t="s">
        <v>466</v>
      </c>
    </row>
    <row r="326" spans="1:7">
      <c r="A326">
        <v>2019</v>
      </c>
      <c r="B326" t="s">
        <v>454</v>
      </c>
      <c r="C326" t="s">
        <v>542</v>
      </c>
      <c r="D326" t="s">
        <v>470</v>
      </c>
      <c r="E326">
        <v>78</v>
      </c>
      <c r="F326">
        <v>253</v>
      </c>
      <c r="G326" t="s">
        <v>466</v>
      </c>
    </row>
    <row r="327" spans="1:7">
      <c r="A327">
        <v>2019</v>
      </c>
      <c r="B327" t="s">
        <v>454</v>
      </c>
      <c r="C327" t="s">
        <v>542</v>
      </c>
      <c r="D327" t="s">
        <v>471</v>
      </c>
      <c r="E327">
        <v>15</v>
      </c>
      <c r="F327">
        <v>67</v>
      </c>
      <c r="G327" t="s">
        <v>466</v>
      </c>
    </row>
    <row r="328" spans="1:7">
      <c r="A328">
        <v>2019</v>
      </c>
      <c r="B328" t="s">
        <v>454</v>
      </c>
      <c r="C328" t="s">
        <v>542</v>
      </c>
      <c r="D328" t="s">
        <v>472</v>
      </c>
      <c r="E328">
        <v>6</v>
      </c>
      <c r="F328">
        <v>10</v>
      </c>
      <c r="G328" t="s">
        <v>466</v>
      </c>
    </row>
    <row r="329" spans="1:7">
      <c r="A329">
        <v>2019</v>
      </c>
      <c r="B329" t="s">
        <v>454</v>
      </c>
      <c r="C329" t="s">
        <v>542</v>
      </c>
      <c r="D329" t="s">
        <v>473</v>
      </c>
      <c r="E329">
        <v>55</v>
      </c>
      <c r="F329">
        <v>184</v>
      </c>
      <c r="G329" t="s">
        <v>466</v>
      </c>
    </row>
    <row r="330" spans="1:7">
      <c r="A330">
        <v>2019</v>
      </c>
      <c r="B330" t="s">
        <v>454</v>
      </c>
      <c r="C330" t="s">
        <v>542</v>
      </c>
      <c r="D330" t="s">
        <v>474</v>
      </c>
      <c r="E330">
        <v>108</v>
      </c>
      <c r="F330">
        <v>334</v>
      </c>
      <c r="G330" t="s">
        <v>466</v>
      </c>
    </row>
    <row r="331" spans="1:7">
      <c r="A331">
        <v>2019</v>
      </c>
      <c r="B331" t="s">
        <v>454</v>
      </c>
      <c r="C331" t="s">
        <v>542</v>
      </c>
      <c r="D331" t="s">
        <v>475</v>
      </c>
      <c r="E331">
        <v>26</v>
      </c>
      <c r="F331">
        <v>61</v>
      </c>
      <c r="G331" t="s">
        <v>466</v>
      </c>
    </row>
    <row r="332" spans="1:7">
      <c r="A332">
        <v>2019</v>
      </c>
      <c r="B332" t="s">
        <v>454</v>
      </c>
      <c r="C332" t="s">
        <v>542</v>
      </c>
      <c r="D332" t="s">
        <v>476</v>
      </c>
      <c r="E332">
        <v>89</v>
      </c>
      <c r="F332">
        <v>95</v>
      </c>
      <c r="G332" t="s">
        <v>466</v>
      </c>
    </row>
    <row r="333" spans="1:7">
      <c r="A333">
        <v>2019</v>
      </c>
      <c r="B333" t="s">
        <v>454</v>
      </c>
      <c r="C333" t="s">
        <v>542</v>
      </c>
      <c r="D333" t="s">
        <v>477</v>
      </c>
      <c r="E333">
        <v>181</v>
      </c>
      <c r="F333">
        <v>482</v>
      </c>
      <c r="G333" t="s">
        <v>466</v>
      </c>
    </row>
    <row r="334" spans="1:7">
      <c r="A334">
        <v>2019</v>
      </c>
      <c r="B334" t="s">
        <v>454</v>
      </c>
      <c r="C334" t="s">
        <v>542</v>
      </c>
      <c r="D334" t="s">
        <v>478</v>
      </c>
      <c r="E334">
        <v>8</v>
      </c>
      <c r="F334">
        <v>12</v>
      </c>
      <c r="G334" t="s">
        <v>466</v>
      </c>
    </row>
    <row r="335" spans="1:7">
      <c r="A335">
        <v>2019</v>
      </c>
      <c r="B335" t="s">
        <v>454</v>
      </c>
      <c r="C335" t="s">
        <v>542</v>
      </c>
      <c r="D335" t="s">
        <v>479</v>
      </c>
      <c r="E335">
        <v>2</v>
      </c>
      <c r="F335">
        <v>4</v>
      </c>
      <c r="G335" t="s">
        <v>466</v>
      </c>
    </row>
    <row r="336" spans="1:7">
      <c r="A336">
        <v>2019</v>
      </c>
      <c r="B336" t="s">
        <v>454</v>
      </c>
      <c r="C336" t="s">
        <v>542</v>
      </c>
      <c r="D336" t="s">
        <v>480</v>
      </c>
      <c r="E336">
        <v>53</v>
      </c>
      <c r="F336">
        <v>152</v>
      </c>
      <c r="G336" t="s">
        <v>466</v>
      </c>
    </row>
    <row r="337" spans="1:7">
      <c r="A337">
        <v>2019</v>
      </c>
      <c r="B337" t="s">
        <v>454</v>
      </c>
      <c r="C337" t="s">
        <v>542</v>
      </c>
      <c r="D337" t="s">
        <v>481</v>
      </c>
      <c r="E337">
        <v>241</v>
      </c>
      <c r="F337">
        <v>571</v>
      </c>
      <c r="G337" t="s">
        <v>466</v>
      </c>
    </row>
    <row r="338" spans="1:7">
      <c r="A338">
        <v>2019</v>
      </c>
      <c r="B338" t="s">
        <v>454</v>
      </c>
      <c r="C338" t="s">
        <v>542</v>
      </c>
      <c r="D338" t="s">
        <v>482</v>
      </c>
      <c r="E338">
        <v>11</v>
      </c>
      <c r="F338">
        <v>40</v>
      </c>
      <c r="G338" t="s">
        <v>466</v>
      </c>
    </row>
    <row r="339" spans="1:7">
      <c r="A339">
        <v>2019</v>
      </c>
      <c r="B339" t="s">
        <v>454</v>
      </c>
      <c r="C339" t="s">
        <v>542</v>
      </c>
      <c r="D339" t="s">
        <v>483</v>
      </c>
      <c r="E339">
        <v>5</v>
      </c>
      <c r="F339">
        <v>13</v>
      </c>
      <c r="G339" t="s">
        <v>466</v>
      </c>
    </row>
    <row r="340" spans="1:7">
      <c r="A340">
        <v>2019</v>
      </c>
      <c r="B340" t="s">
        <v>454</v>
      </c>
      <c r="C340" t="s">
        <v>542</v>
      </c>
      <c r="D340" t="s">
        <v>484</v>
      </c>
      <c r="E340">
        <v>10</v>
      </c>
      <c r="F340">
        <v>47</v>
      </c>
      <c r="G340" t="s">
        <v>466</v>
      </c>
    </row>
    <row r="341" spans="1:7">
      <c r="A341">
        <v>2019</v>
      </c>
      <c r="B341" t="s">
        <v>454</v>
      </c>
      <c r="C341" t="s">
        <v>542</v>
      </c>
      <c r="D341" t="s">
        <v>497</v>
      </c>
      <c r="E341">
        <v>53</v>
      </c>
      <c r="F341">
        <v>255</v>
      </c>
      <c r="G341" t="s">
        <v>466</v>
      </c>
    </row>
    <row r="342" spans="1:7">
      <c r="A342">
        <v>2019</v>
      </c>
      <c r="B342" t="s">
        <v>454</v>
      </c>
      <c r="C342" t="s">
        <v>542</v>
      </c>
      <c r="D342" t="s">
        <v>516</v>
      </c>
      <c r="E342">
        <v>3</v>
      </c>
      <c r="F342">
        <v>6</v>
      </c>
      <c r="G342" t="s">
        <v>466</v>
      </c>
    </row>
    <row r="343" spans="1:7">
      <c r="A343">
        <v>2019</v>
      </c>
      <c r="B343" t="s">
        <v>455</v>
      </c>
      <c r="C343" t="s">
        <v>541</v>
      </c>
      <c r="D343" t="s">
        <v>486</v>
      </c>
      <c r="E343">
        <v>4</v>
      </c>
      <c r="F343">
        <v>7</v>
      </c>
      <c r="G343" t="s">
        <v>466</v>
      </c>
    </row>
    <row r="344" spans="1:7">
      <c r="A344">
        <v>2019</v>
      </c>
      <c r="B344" t="s">
        <v>455</v>
      </c>
      <c r="C344" t="s">
        <v>541</v>
      </c>
      <c r="D344" t="s">
        <v>487</v>
      </c>
      <c r="E344">
        <v>121</v>
      </c>
      <c r="F344">
        <v>684</v>
      </c>
      <c r="G344" t="s">
        <v>466</v>
      </c>
    </row>
    <row r="345" spans="1:7">
      <c r="A345">
        <v>2019</v>
      </c>
      <c r="B345" t="s">
        <v>455</v>
      </c>
      <c r="C345" t="s">
        <v>541</v>
      </c>
      <c r="D345" t="s">
        <v>491</v>
      </c>
      <c r="E345">
        <v>229</v>
      </c>
      <c r="F345">
        <v>782</v>
      </c>
      <c r="G345" t="s">
        <v>466</v>
      </c>
    </row>
    <row r="346" spans="1:7">
      <c r="A346">
        <v>2019</v>
      </c>
      <c r="B346" t="s">
        <v>455</v>
      </c>
      <c r="C346" t="s">
        <v>541</v>
      </c>
      <c r="D346" t="s">
        <v>492</v>
      </c>
      <c r="E346">
        <v>58</v>
      </c>
      <c r="F346">
        <v>240</v>
      </c>
      <c r="G346" t="s">
        <v>466</v>
      </c>
    </row>
    <row r="347" spans="1:7">
      <c r="A347">
        <v>2019</v>
      </c>
      <c r="B347" t="s">
        <v>455</v>
      </c>
      <c r="C347" t="s">
        <v>541</v>
      </c>
      <c r="D347" t="s">
        <v>493</v>
      </c>
      <c r="E347">
        <v>4</v>
      </c>
      <c r="F347">
        <v>4</v>
      </c>
      <c r="G347" t="s">
        <v>466</v>
      </c>
    </row>
    <row r="348" spans="1:7">
      <c r="A348">
        <v>2019</v>
      </c>
      <c r="B348" t="s">
        <v>455</v>
      </c>
      <c r="C348" t="s">
        <v>541</v>
      </c>
      <c r="D348" t="s">
        <v>489</v>
      </c>
      <c r="E348">
        <v>30</v>
      </c>
      <c r="F348">
        <v>60</v>
      </c>
      <c r="G348" t="s">
        <v>466</v>
      </c>
    </row>
    <row r="349" spans="1:7">
      <c r="A349">
        <v>2019</v>
      </c>
      <c r="B349" t="s">
        <v>455</v>
      </c>
      <c r="C349" t="s">
        <v>541</v>
      </c>
      <c r="D349" t="s">
        <v>498</v>
      </c>
      <c r="E349">
        <v>1</v>
      </c>
      <c r="F349">
        <v>3</v>
      </c>
      <c r="G349" t="s">
        <v>466</v>
      </c>
    </row>
    <row r="350" spans="1:7">
      <c r="A350">
        <v>2019</v>
      </c>
      <c r="B350" t="s">
        <v>455</v>
      </c>
      <c r="C350" t="s">
        <v>541</v>
      </c>
      <c r="D350" t="s">
        <v>499</v>
      </c>
      <c r="E350">
        <v>33</v>
      </c>
      <c r="F350">
        <v>99</v>
      </c>
      <c r="G350" t="s">
        <v>466</v>
      </c>
    </row>
    <row r="351" spans="1:7">
      <c r="A351">
        <v>2019</v>
      </c>
      <c r="B351" t="s">
        <v>455</v>
      </c>
      <c r="C351" t="s">
        <v>541</v>
      </c>
      <c r="D351" t="s">
        <v>465</v>
      </c>
      <c r="E351">
        <v>4</v>
      </c>
      <c r="F351">
        <v>8</v>
      </c>
      <c r="G351" t="s">
        <v>466</v>
      </c>
    </row>
    <row r="352" spans="1:7">
      <c r="A352">
        <v>2019</v>
      </c>
      <c r="B352" t="s">
        <v>455</v>
      </c>
      <c r="C352" t="s">
        <v>541</v>
      </c>
      <c r="D352" t="s">
        <v>529</v>
      </c>
      <c r="E352">
        <v>3</v>
      </c>
      <c r="F352">
        <v>3</v>
      </c>
      <c r="G352" t="s">
        <v>466</v>
      </c>
    </row>
    <row r="353" spans="1:7">
      <c r="A353">
        <v>2019</v>
      </c>
      <c r="B353" t="s">
        <v>455</v>
      </c>
      <c r="C353" t="s">
        <v>541</v>
      </c>
      <c r="D353" t="s">
        <v>501</v>
      </c>
      <c r="E353">
        <v>56</v>
      </c>
      <c r="F353">
        <v>112</v>
      </c>
      <c r="G353" t="s">
        <v>466</v>
      </c>
    </row>
    <row r="354" spans="1:7">
      <c r="A354">
        <v>2019</v>
      </c>
      <c r="B354" t="s">
        <v>455</v>
      </c>
      <c r="C354" t="s">
        <v>541</v>
      </c>
      <c r="D354" t="s">
        <v>502</v>
      </c>
      <c r="E354">
        <v>1</v>
      </c>
      <c r="F354">
        <v>3</v>
      </c>
      <c r="G354" t="s">
        <v>466</v>
      </c>
    </row>
    <row r="355" spans="1:7">
      <c r="A355">
        <v>2019</v>
      </c>
      <c r="B355" t="s">
        <v>455</v>
      </c>
      <c r="C355" t="s">
        <v>541</v>
      </c>
      <c r="D355" t="s">
        <v>467</v>
      </c>
      <c r="E355">
        <v>1</v>
      </c>
      <c r="F355">
        <v>1</v>
      </c>
      <c r="G355" t="s">
        <v>466</v>
      </c>
    </row>
    <row r="356" spans="1:7">
      <c r="A356">
        <v>2019</v>
      </c>
      <c r="B356" t="s">
        <v>455</v>
      </c>
      <c r="C356" t="s">
        <v>541</v>
      </c>
      <c r="D356" t="s">
        <v>512</v>
      </c>
      <c r="E356">
        <v>16</v>
      </c>
      <c r="F356">
        <v>32</v>
      </c>
      <c r="G356" t="s">
        <v>466</v>
      </c>
    </row>
    <row r="357" spans="1:7">
      <c r="A357">
        <v>2019</v>
      </c>
      <c r="B357" t="s">
        <v>455</v>
      </c>
      <c r="C357" t="s">
        <v>541</v>
      </c>
      <c r="D357" t="s">
        <v>513</v>
      </c>
      <c r="E357">
        <v>1</v>
      </c>
      <c r="F357">
        <v>7</v>
      </c>
      <c r="G357" t="s">
        <v>466</v>
      </c>
    </row>
    <row r="358" spans="1:7">
      <c r="A358">
        <v>2019</v>
      </c>
      <c r="B358" t="s">
        <v>455</v>
      </c>
      <c r="C358" t="s">
        <v>542</v>
      </c>
      <c r="D358" t="s">
        <v>468</v>
      </c>
      <c r="E358">
        <v>38</v>
      </c>
      <c r="F358">
        <v>109</v>
      </c>
      <c r="G358" t="s">
        <v>466</v>
      </c>
    </row>
    <row r="359" spans="1:7">
      <c r="A359">
        <v>2019</v>
      </c>
      <c r="B359" t="s">
        <v>455</v>
      </c>
      <c r="C359" t="s">
        <v>542</v>
      </c>
      <c r="D359" t="s">
        <v>469</v>
      </c>
      <c r="E359">
        <v>55</v>
      </c>
      <c r="F359">
        <v>167</v>
      </c>
      <c r="G359" t="s">
        <v>466</v>
      </c>
    </row>
    <row r="360" spans="1:7">
      <c r="A360">
        <v>2019</v>
      </c>
      <c r="B360" t="s">
        <v>455</v>
      </c>
      <c r="C360" t="s">
        <v>542</v>
      </c>
      <c r="D360" t="s">
        <v>470</v>
      </c>
      <c r="E360">
        <v>149</v>
      </c>
      <c r="F360">
        <v>331</v>
      </c>
      <c r="G360" t="s">
        <v>466</v>
      </c>
    </row>
    <row r="361" spans="1:7">
      <c r="A361">
        <v>2019</v>
      </c>
      <c r="B361" t="s">
        <v>455</v>
      </c>
      <c r="C361" t="s">
        <v>542</v>
      </c>
      <c r="D361" t="s">
        <v>471</v>
      </c>
      <c r="E361">
        <v>82</v>
      </c>
      <c r="F361">
        <v>282</v>
      </c>
      <c r="G361" t="s">
        <v>466</v>
      </c>
    </row>
    <row r="362" spans="1:7">
      <c r="A362">
        <v>2019</v>
      </c>
      <c r="B362" t="s">
        <v>455</v>
      </c>
      <c r="C362" t="s">
        <v>542</v>
      </c>
      <c r="D362" t="s">
        <v>472</v>
      </c>
      <c r="E362">
        <v>7</v>
      </c>
      <c r="F362">
        <v>21</v>
      </c>
      <c r="G362" t="s">
        <v>466</v>
      </c>
    </row>
    <row r="363" spans="1:7">
      <c r="A363">
        <v>2019</v>
      </c>
      <c r="B363" t="s">
        <v>455</v>
      </c>
      <c r="C363" t="s">
        <v>542</v>
      </c>
      <c r="D363" t="s">
        <v>473</v>
      </c>
      <c r="E363">
        <v>3</v>
      </c>
      <c r="F363">
        <v>8</v>
      </c>
      <c r="G363" t="s">
        <v>466</v>
      </c>
    </row>
    <row r="364" spans="1:7">
      <c r="A364">
        <v>2019</v>
      </c>
      <c r="B364" t="s">
        <v>455</v>
      </c>
      <c r="C364" t="s">
        <v>542</v>
      </c>
      <c r="D364" t="s">
        <v>474</v>
      </c>
      <c r="E364">
        <v>92</v>
      </c>
      <c r="F364">
        <v>272</v>
      </c>
      <c r="G364" t="s">
        <v>466</v>
      </c>
    </row>
    <row r="365" spans="1:7">
      <c r="A365">
        <v>2019</v>
      </c>
      <c r="B365" t="s">
        <v>455</v>
      </c>
      <c r="C365" t="s">
        <v>542</v>
      </c>
      <c r="D365" t="s">
        <v>475</v>
      </c>
      <c r="E365">
        <v>2</v>
      </c>
      <c r="F365">
        <v>3</v>
      </c>
      <c r="G365" t="s">
        <v>466</v>
      </c>
    </row>
    <row r="366" spans="1:7">
      <c r="A366">
        <v>2019</v>
      </c>
      <c r="B366" t="s">
        <v>455</v>
      </c>
      <c r="C366" t="s">
        <v>542</v>
      </c>
      <c r="D366" t="s">
        <v>476</v>
      </c>
      <c r="E366">
        <v>46</v>
      </c>
      <c r="F366">
        <v>55</v>
      </c>
      <c r="G366" t="s">
        <v>466</v>
      </c>
    </row>
    <row r="367" spans="1:7">
      <c r="A367">
        <v>2019</v>
      </c>
      <c r="B367" t="s">
        <v>455</v>
      </c>
      <c r="C367" t="s">
        <v>542</v>
      </c>
      <c r="D367" t="s">
        <v>477</v>
      </c>
      <c r="E367">
        <v>162</v>
      </c>
      <c r="F367">
        <v>413</v>
      </c>
      <c r="G367" t="s">
        <v>466</v>
      </c>
    </row>
    <row r="368" spans="1:7">
      <c r="A368">
        <v>2019</v>
      </c>
      <c r="B368" t="s">
        <v>455</v>
      </c>
      <c r="C368" t="s">
        <v>542</v>
      </c>
      <c r="D368" t="s">
        <v>478</v>
      </c>
      <c r="E368">
        <v>3</v>
      </c>
      <c r="F368">
        <v>3</v>
      </c>
      <c r="G368" t="s">
        <v>466</v>
      </c>
    </row>
    <row r="369" spans="1:7">
      <c r="A369">
        <v>2019</v>
      </c>
      <c r="B369" t="s">
        <v>455</v>
      </c>
      <c r="C369" t="s">
        <v>542</v>
      </c>
      <c r="D369" t="s">
        <v>480</v>
      </c>
      <c r="E369">
        <v>32</v>
      </c>
      <c r="F369">
        <v>64</v>
      </c>
      <c r="G369" t="s">
        <v>466</v>
      </c>
    </row>
    <row r="370" spans="1:7">
      <c r="A370">
        <v>2019</v>
      </c>
      <c r="B370" t="s">
        <v>455</v>
      </c>
      <c r="C370" t="s">
        <v>542</v>
      </c>
      <c r="D370" t="s">
        <v>481</v>
      </c>
      <c r="E370">
        <v>48</v>
      </c>
      <c r="F370">
        <v>363</v>
      </c>
      <c r="G370" t="s">
        <v>466</v>
      </c>
    </row>
    <row r="371" spans="1:7">
      <c r="A371">
        <v>2019</v>
      </c>
      <c r="B371" t="s">
        <v>455</v>
      </c>
      <c r="C371" t="s">
        <v>542</v>
      </c>
      <c r="D371" t="s">
        <v>482</v>
      </c>
      <c r="E371">
        <v>11</v>
      </c>
      <c r="F371">
        <v>27</v>
      </c>
      <c r="G371" t="s">
        <v>466</v>
      </c>
    </row>
    <row r="372" spans="1:7">
      <c r="A372">
        <v>2019</v>
      </c>
      <c r="B372" t="s">
        <v>455</v>
      </c>
      <c r="C372" t="s">
        <v>542</v>
      </c>
      <c r="D372" t="s">
        <v>483</v>
      </c>
      <c r="E372">
        <v>18</v>
      </c>
      <c r="F372">
        <v>40</v>
      </c>
      <c r="G372" t="s">
        <v>466</v>
      </c>
    </row>
    <row r="373" spans="1:7">
      <c r="A373">
        <v>2019</v>
      </c>
      <c r="B373" t="s">
        <v>455</v>
      </c>
      <c r="C373" t="s">
        <v>542</v>
      </c>
      <c r="D373" t="s">
        <v>484</v>
      </c>
      <c r="E373">
        <v>17</v>
      </c>
      <c r="F373">
        <v>48</v>
      </c>
      <c r="G373" t="s">
        <v>466</v>
      </c>
    </row>
    <row r="374" spans="1:7">
      <c r="A374">
        <v>2019</v>
      </c>
      <c r="B374" t="s">
        <v>455</v>
      </c>
      <c r="C374" t="s">
        <v>542</v>
      </c>
      <c r="D374" t="s">
        <v>497</v>
      </c>
      <c r="E374">
        <v>6</v>
      </c>
      <c r="F374">
        <v>16</v>
      </c>
      <c r="G374" t="s">
        <v>466</v>
      </c>
    </row>
    <row r="375" spans="1:7">
      <c r="A375">
        <v>2019</v>
      </c>
      <c r="B375" t="s">
        <v>455</v>
      </c>
      <c r="C375" t="s">
        <v>542</v>
      </c>
      <c r="D375" t="s">
        <v>485</v>
      </c>
      <c r="E375">
        <v>7</v>
      </c>
      <c r="F375">
        <v>21</v>
      </c>
      <c r="G375" t="s">
        <v>466</v>
      </c>
    </row>
    <row r="376" spans="1:7">
      <c r="A376">
        <v>2019</v>
      </c>
      <c r="B376" t="s">
        <v>456</v>
      </c>
      <c r="C376" t="s">
        <v>541</v>
      </c>
      <c r="D376" t="s">
        <v>486</v>
      </c>
      <c r="E376">
        <v>3</v>
      </c>
      <c r="F376">
        <v>6</v>
      </c>
      <c r="G376" t="s">
        <v>466</v>
      </c>
    </row>
    <row r="377" spans="1:7">
      <c r="A377">
        <v>2019</v>
      </c>
      <c r="B377" t="s">
        <v>456</v>
      </c>
      <c r="C377" t="s">
        <v>541</v>
      </c>
      <c r="D377" t="s">
        <v>487</v>
      </c>
      <c r="E377">
        <v>0</v>
      </c>
      <c r="F377">
        <v>117</v>
      </c>
      <c r="G377" t="s">
        <v>466</v>
      </c>
    </row>
    <row r="378" spans="1:7">
      <c r="A378">
        <v>2019</v>
      </c>
      <c r="B378" t="s">
        <v>456</v>
      </c>
      <c r="C378" t="s">
        <v>541</v>
      </c>
      <c r="D378" t="s">
        <v>491</v>
      </c>
      <c r="E378">
        <v>4</v>
      </c>
      <c r="F378">
        <v>8</v>
      </c>
      <c r="G378" t="s">
        <v>466</v>
      </c>
    </row>
    <row r="379" spans="1:7">
      <c r="A379">
        <v>2019</v>
      </c>
      <c r="B379" t="s">
        <v>456</v>
      </c>
      <c r="C379" t="s">
        <v>541</v>
      </c>
      <c r="D379" t="s">
        <v>494</v>
      </c>
      <c r="E379">
        <v>2</v>
      </c>
      <c r="F379">
        <v>4</v>
      </c>
      <c r="G379" t="s">
        <v>466</v>
      </c>
    </row>
    <row r="380" spans="1:7">
      <c r="A380">
        <v>2019</v>
      </c>
      <c r="B380" t="s">
        <v>456</v>
      </c>
      <c r="C380" t="s">
        <v>541</v>
      </c>
      <c r="D380" t="s">
        <v>488</v>
      </c>
      <c r="E380">
        <v>2</v>
      </c>
      <c r="F380">
        <v>4</v>
      </c>
      <c r="G380" t="s">
        <v>466</v>
      </c>
    </row>
    <row r="381" spans="1:7">
      <c r="A381">
        <v>2019</v>
      </c>
      <c r="B381" t="s">
        <v>456</v>
      </c>
      <c r="C381" t="s">
        <v>541</v>
      </c>
      <c r="D381" t="s">
        <v>489</v>
      </c>
      <c r="E381">
        <v>2</v>
      </c>
      <c r="F381">
        <v>4</v>
      </c>
      <c r="G381" t="s">
        <v>466</v>
      </c>
    </row>
    <row r="382" spans="1:7">
      <c r="A382">
        <v>2019</v>
      </c>
      <c r="B382" t="s">
        <v>456</v>
      </c>
      <c r="C382" t="s">
        <v>541</v>
      </c>
      <c r="D382" t="s">
        <v>465</v>
      </c>
      <c r="E382">
        <v>4</v>
      </c>
      <c r="F382">
        <v>6</v>
      </c>
      <c r="G382" t="s">
        <v>466</v>
      </c>
    </row>
    <row r="383" spans="1:7">
      <c r="A383">
        <v>2019</v>
      </c>
      <c r="B383" t="s">
        <v>456</v>
      </c>
      <c r="C383" t="s">
        <v>541</v>
      </c>
      <c r="D383" t="s">
        <v>503</v>
      </c>
      <c r="E383">
        <v>1</v>
      </c>
      <c r="F383">
        <v>2</v>
      </c>
      <c r="G383" t="s">
        <v>466</v>
      </c>
    </row>
    <row r="384" spans="1:7">
      <c r="A384">
        <v>2019</v>
      </c>
      <c r="B384" t="s">
        <v>456</v>
      </c>
      <c r="C384" t="s">
        <v>541</v>
      </c>
      <c r="D384" t="s">
        <v>506</v>
      </c>
      <c r="E384">
        <v>1</v>
      </c>
      <c r="F384">
        <v>1</v>
      </c>
      <c r="G384" t="s">
        <v>466</v>
      </c>
    </row>
    <row r="385" spans="1:7">
      <c r="A385">
        <v>2019</v>
      </c>
      <c r="B385" t="s">
        <v>456</v>
      </c>
      <c r="C385" t="s">
        <v>542</v>
      </c>
      <c r="D385" t="s">
        <v>468</v>
      </c>
      <c r="E385">
        <v>41</v>
      </c>
      <c r="F385">
        <v>196</v>
      </c>
      <c r="G385" t="s">
        <v>466</v>
      </c>
    </row>
    <row r="386" spans="1:7">
      <c r="A386">
        <v>2019</v>
      </c>
      <c r="B386" t="s">
        <v>456</v>
      </c>
      <c r="C386" t="s">
        <v>542</v>
      </c>
      <c r="D386" t="s">
        <v>469</v>
      </c>
      <c r="E386">
        <v>2</v>
      </c>
      <c r="F386">
        <v>35</v>
      </c>
      <c r="G386" t="s">
        <v>466</v>
      </c>
    </row>
    <row r="387" spans="1:7">
      <c r="A387">
        <v>2019</v>
      </c>
      <c r="B387" t="s">
        <v>456</v>
      </c>
      <c r="C387" t="s">
        <v>542</v>
      </c>
      <c r="D387" t="s">
        <v>470</v>
      </c>
      <c r="E387">
        <v>1</v>
      </c>
      <c r="F387">
        <v>15</v>
      </c>
      <c r="G387" t="s">
        <v>466</v>
      </c>
    </row>
    <row r="388" spans="1:7">
      <c r="A388">
        <v>2019</v>
      </c>
      <c r="B388" t="s">
        <v>456</v>
      </c>
      <c r="C388" t="s">
        <v>542</v>
      </c>
      <c r="D388" t="s">
        <v>471</v>
      </c>
      <c r="E388">
        <v>0</v>
      </c>
      <c r="F388">
        <v>25</v>
      </c>
      <c r="G388" t="s">
        <v>466</v>
      </c>
    </row>
    <row r="389" spans="1:7">
      <c r="A389">
        <v>2019</v>
      </c>
      <c r="B389" t="s">
        <v>456</v>
      </c>
      <c r="C389" t="s">
        <v>542</v>
      </c>
      <c r="D389" t="s">
        <v>472</v>
      </c>
      <c r="E389">
        <v>2</v>
      </c>
      <c r="F389">
        <v>4</v>
      </c>
      <c r="G389" t="s">
        <v>466</v>
      </c>
    </row>
    <row r="390" spans="1:7">
      <c r="A390">
        <v>2019</v>
      </c>
      <c r="B390" t="s">
        <v>456</v>
      </c>
      <c r="C390" t="s">
        <v>542</v>
      </c>
      <c r="D390" t="s">
        <v>473</v>
      </c>
      <c r="E390">
        <v>4</v>
      </c>
      <c r="F390">
        <v>33</v>
      </c>
      <c r="G390" t="s">
        <v>466</v>
      </c>
    </row>
    <row r="391" spans="1:7">
      <c r="A391">
        <v>2019</v>
      </c>
      <c r="B391" t="s">
        <v>456</v>
      </c>
      <c r="C391" t="s">
        <v>542</v>
      </c>
      <c r="D391" t="s">
        <v>474</v>
      </c>
      <c r="E391">
        <v>52</v>
      </c>
      <c r="F391">
        <v>104</v>
      </c>
      <c r="G391" t="s">
        <v>466</v>
      </c>
    </row>
    <row r="392" spans="1:7">
      <c r="A392">
        <v>2019</v>
      </c>
      <c r="B392" t="s">
        <v>456</v>
      </c>
      <c r="C392" t="s">
        <v>542</v>
      </c>
      <c r="D392" t="s">
        <v>475</v>
      </c>
      <c r="E392">
        <v>1</v>
      </c>
      <c r="F392">
        <v>1</v>
      </c>
      <c r="G392" t="s">
        <v>466</v>
      </c>
    </row>
    <row r="393" spans="1:7">
      <c r="A393">
        <v>2019</v>
      </c>
      <c r="B393" t="s">
        <v>456</v>
      </c>
      <c r="C393" t="s">
        <v>542</v>
      </c>
      <c r="D393" t="s">
        <v>476</v>
      </c>
      <c r="E393">
        <v>4</v>
      </c>
      <c r="F393">
        <v>11</v>
      </c>
      <c r="G393" t="s">
        <v>466</v>
      </c>
    </row>
    <row r="394" spans="1:7">
      <c r="A394">
        <v>2019</v>
      </c>
      <c r="B394" t="s">
        <v>456</v>
      </c>
      <c r="C394" t="s">
        <v>542</v>
      </c>
      <c r="D394" t="s">
        <v>477</v>
      </c>
      <c r="E394">
        <v>49</v>
      </c>
      <c r="F394">
        <v>95</v>
      </c>
      <c r="G394" t="s">
        <v>466</v>
      </c>
    </row>
    <row r="395" spans="1:7">
      <c r="A395">
        <v>2019</v>
      </c>
      <c r="B395" t="s">
        <v>456</v>
      </c>
      <c r="C395" t="s">
        <v>542</v>
      </c>
      <c r="D395" t="s">
        <v>478</v>
      </c>
      <c r="E395">
        <v>3</v>
      </c>
      <c r="F395">
        <v>6</v>
      </c>
      <c r="G395" t="s">
        <v>466</v>
      </c>
    </row>
    <row r="396" spans="1:7">
      <c r="A396">
        <v>2019</v>
      </c>
      <c r="B396" t="s">
        <v>456</v>
      </c>
      <c r="C396" t="s">
        <v>542</v>
      </c>
      <c r="D396" t="s">
        <v>479</v>
      </c>
      <c r="E396">
        <v>1</v>
      </c>
      <c r="F396">
        <v>1</v>
      </c>
      <c r="G396" t="s">
        <v>466</v>
      </c>
    </row>
    <row r="397" spans="1:7">
      <c r="A397">
        <v>2019</v>
      </c>
      <c r="B397" t="s">
        <v>456</v>
      </c>
      <c r="C397" t="s">
        <v>542</v>
      </c>
      <c r="D397" t="s">
        <v>480</v>
      </c>
      <c r="E397">
        <v>63</v>
      </c>
      <c r="F397">
        <v>96</v>
      </c>
      <c r="G397" t="s">
        <v>466</v>
      </c>
    </row>
    <row r="398" spans="1:7">
      <c r="A398">
        <v>2019</v>
      </c>
      <c r="B398" t="s">
        <v>456</v>
      </c>
      <c r="C398" t="s">
        <v>542</v>
      </c>
      <c r="D398" t="s">
        <v>481</v>
      </c>
      <c r="E398">
        <v>56</v>
      </c>
      <c r="F398">
        <v>326</v>
      </c>
      <c r="G398" t="s">
        <v>466</v>
      </c>
    </row>
    <row r="399" spans="1:7">
      <c r="A399">
        <v>2019</v>
      </c>
      <c r="B399" t="s">
        <v>456</v>
      </c>
      <c r="C399" t="s">
        <v>542</v>
      </c>
      <c r="D399" t="s">
        <v>482</v>
      </c>
      <c r="E399">
        <v>2</v>
      </c>
      <c r="F399">
        <v>32</v>
      </c>
      <c r="G399" t="s">
        <v>466</v>
      </c>
    </row>
    <row r="400" spans="1:7">
      <c r="A400">
        <v>2019</v>
      </c>
      <c r="B400" t="s">
        <v>456</v>
      </c>
      <c r="C400" t="s">
        <v>542</v>
      </c>
      <c r="D400" t="s">
        <v>483</v>
      </c>
      <c r="E400">
        <v>0</v>
      </c>
      <c r="F400">
        <v>20</v>
      </c>
      <c r="G400" t="s">
        <v>466</v>
      </c>
    </row>
    <row r="401" spans="1:7">
      <c r="A401">
        <v>2019</v>
      </c>
      <c r="B401" t="s">
        <v>456</v>
      </c>
      <c r="C401" t="s">
        <v>542</v>
      </c>
      <c r="D401" t="s">
        <v>484</v>
      </c>
      <c r="E401">
        <v>1</v>
      </c>
      <c r="F401">
        <v>1</v>
      </c>
      <c r="G401" t="s">
        <v>466</v>
      </c>
    </row>
    <row r="402" spans="1:7">
      <c r="A402">
        <v>2019</v>
      </c>
      <c r="B402" t="s">
        <v>456</v>
      </c>
      <c r="C402" t="s">
        <v>542</v>
      </c>
      <c r="D402" t="s">
        <v>497</v>
      </c>
      <c r="E402">
        <v>2</v>
      </c>
      <c r="F402">
        <v>18</v>
      </c>
      <c r="G402" t="s">
        <v>466</v>
      </c>
    </row>
    <row r="403" spans="1:7">
      <c r="A403">
        <v>2019</v>
      </c>
      <c r="B403" t="s">
        <v>456</v>
      </c>
      <c r="C403" t="s">
        <v>542</v>
      </c>
      <c r="D403" t="s">
        <v>485</v>
      </c>
      <c r="E403">
        <v>1</v>
      </c>
      <c r="F403">
        <v>4</v>
      </c>
      <c r="G403" t="s">
        <v>466</v>
      </c>
    </row>
    <row r="404" spans="1:7">
      <c r="A404">
        <v>2019</v>
      </c>
      <c r="B404" t="s">
        <v>457</v>
      </c>
      <c r="C404" t="s">
        <v>541</v>
      </c>
      <c r="D404" t="s">
        <v>491</v>
      </c>
      <c r="E404">
        <v>2</v>
      </c>
      <c r="F404">
        <v>8</v>
      </c>
      <c r="G404" t="s">
        <v>466</v>
      </c>
    </row>
    <row r="405" spans="1:7">
      <c r="A405">
        <v>2019</v>
      </c>
      <c r="B405" t="s">
        <v>457</v>
      </c>
      <c r="C405" t="s">
        <v>541</v>
      </c>
      <c r="D405" t="s">
        <v>465</v>
      </c>
      <c r="E405">
        <v>1</v>
      </c>
      <c r="F405">
        <v>5</v>
      </c>
      <c r="G405" t="s">
        <v>466</v>
      </c>
    </row>
    <row r="406" spans="1:7">
      <c r="A406">
        <v>2019</v>
      </c>
      <c r="B406" t="s">
        <v>457</v>
      </c>
      <c r="C406" t="s">
        <v>541</v>
      </c>
      <c r="D406" t="s">
        <v>506</v>
      </c>
      <c r="E406">
        <v>0</v>
      </c>
      <c r="F406">
        <v>0</v>
      </c>
      <c r="G406" t="s">
        <v>466</v>
      </c>
    </row>
    <row r="407" spans="1:7">
      <c r="A407">
        <v>2019</v>
      </c>
      <c r="B407" t="s">
        <v>457</v>
      </c>
      <c r="C407" t="s">
        <v>542</v>
      </c>
      <c r="D407" t="s">
        <v>468</v>
      </c>
      <c r="E407">
        <v>7</v>
      </c>
      <c r="F407">
        <v>21</v>
      </c>
      <c r="G407" t="s">
        <v>466</v>
      </c>
    </row>
    <row r="408" spans="1:7">
      <c r="A408">
        <v>2019</v>
      </c>
      <c r="B408" t="s">
        <v>457</v>
      </c>
      <c r="C408" t="s">
        <v>542</v>
      </c>
      <c r="D408" t="s">
        <v>469</v>
      </c>
      <c r="E408">
        <v>74</v>
      </c>
      <c r="F408">
        <v>240</v>
      </c>
      <c r="G408" t="s">
        <v>466</v>
      </c>
    </row>
    <row r="409" spans="1:7">
      <c r="A409">
        <v>2019</v>
      </c>
      <c r="B409" t="s">
        <v>457</v>
      </c>
      <c r="C409" t="s">
        <v>542</v>
      </c>
      <c r="D409" t="s">
        <v>470</v>
      </c>
      <c r="E409">
        <v>10</v>
      </c>
      <c r="F409">
        <v>30</v>
      </c>
      <c r="G409" t="s">
        <v>466</v>
      </c>
    </row>
    <row r="410" spans="1:7">
      <c r="A410">
        <v>2019</v>
      </c>
      <c r="B410" t="s">
        <v>457</v>
      </c>
      <c r="C410" t="s">
        <v>542</v>
      </c>
      <c r="D410" t="s">
        <v>472</v>
      </c>
      <c r="E410">
        <v>42</v>
      </c>
      <c r="F410">
        <v>140</v>
      </c>
      <c r="G410" t="s">
        <v>466</v>
      </c>
    </row>
    <row r="411" spans="1:7">
      <c r="A411">
        <v>2019</v>
      </c>
      <c r="B411" t="s">
        <v>457</v>
      </c>
      <c r="C411" t="s">
        <v>542</v>
      </c>
      <c r="D411" t="s">
        <v>473</v>
      </c>
      <c r="E411">
        <v>51</v>
      </c>
      <c r="F411">
        <v>156</v>
      </c>
      <c r="G411" t="s">
        <v>466</v>
      </c>
    </row>
    <row r="412" spans="1:7">
      <c r="A412">
        <v>2019</v>
      </c>
      <c r="B412" t="s">
        <v>457</v>
      </c>
      <c r="C412" t="s">
        <v>542</v>
      </c>
      <c r="D412" t="s">
        <v>474</v>
      </c>
      <c r="E412">
        <v>1</v>
      </c>
      <c r="F412">
        <v>3</v>
      </c>
      <c r="G412" t="s">
        <v>466</v>
      </c>
    </row>
    <row r="413" spans="1:7">
      <c r="A413">
        <v>2019</v>
      </c>
      <c r="B413" t="s">
        <v>457</v>
      </c>
      <c r="C413" t="s">
        <v>542</v>
      </c>
      <c r="D413" t="s">
        <v>475</v>
      </c>
      <c r="E413">
        <v>45</v>
      </c>
      <c r="F413">
        <v>91</v>
      </c>
      <c r="G413" t="s">
        <v>466</v>
      </c>
    </row>
    <row r="414" spans="1:7">
      <c r="A414">
        <v>2019</v>
      </c>
      <c r="B414" t="s">
        <v>457</v>
      </c>
      <c r="C414" t="s">
        <v>542</v>
      </c>
      <c r="D414" t="s">
        <v>476</v>
      </c>
      <c r="E414">
        <v>4</v>
      </c>
      <c r="F414">
        <v>12</v>
      </c>
      <c r="G414" t="s">
        <v>466</v>
      </c>
    </row>
    <row r="415" spans="1:7">
      <c r="A415">
        <v>2019</v>
      </c>
      <c r="B415" t="s">
        <v>457</v>
      </c>
      <c r="C415" t="s">
        <v>542</v>
      </c>
      <c r="D415" t="s">
        <v>477</v>
      </c>
      <c r="E415">
        <v>12</v>
      </c>
      <c r="F415">
        <v>37</v>
      </c>
      <c r="G415" t="s">
        <v>466</v>
      </c>
    </row>
    <row r="416" spans="1:7">
      <c r="A416">
        <v>2019</v>
      </c>
      <c r="B416" t="s">
        <v>457</v>
      </c>
      <c r="C416" t="s">
        <v>542</v>
      </c>
      <c r="D416" t="s">
        <v>478</v>
      </c>
      <c r="E416">
        <v>1</v>
      </c>
      <c r="F416">
        <v>1</v>
      </c>
      <c r="G416" t="s">
        <v>466</v>
      </c>
    </row>
    <row r="417" spans="1:7">
      <c r="A417">
        <v>2019</v>
      </c>
      <c r="B417" t="s">
        <v>457</v>
      </c>
      <c r="C417" t="s">
        <v>542</v>
      </c>
      <c r="D417" t="s">
        <v>479</v>
      </c>
      <c r="E417">
        <v>0</v>
      </c>
      <c r="F417">
        <v>0</v>
      </c>
      <c r="G417" t="s">
        <v>466</v>
      </c>
    </row>
    <row r="418" spans="1:7">
      <c r="A418">
        <v>2019</v>
      </c>
      <c r="B418" t="s">
        <v>457</v>
      </c>
      <c r="C418" t="s">
        <v>542</v>
      </c>
      <c r="D418" t="s">
        <v>480</v>
      </c>
      <c r="E418">
        <v>40</v>
      </c>
      <c r="F418">
        <v>83</v>
      </c>
      <c r="G418" t="s">
        <v>466</v>
      </c>
    </row>
    <row r="419" spans="1:7">
      <c r="A419">
        <v>2019</v>
      </c>
      <c r="B419" t="s">
        <v>457</v>
      </c>
      <c r="C419" t="s">
        <v>542</v>
      </c>
      <c r="D419" t="s">
        <v>481</v>
      </c>
      <c r="E419">
        <v>93</v>
      </c>
      <c r="F419">
        <v>361</v>
      </c>
      <c r="G419" t="s">
        <v>466</v>
      </c>
    </row>
    <row r="420" spans="1:7">
      <c r="A420">
        <v>2019</v>
      </c>
      <c r="B420" t="s">
        <v>457</v>
      </c>
      <c r="C420" t="s">
        <v>542</v>
      </c>
      <c r="D420" t="s">
        <v>482</v>
      </c>
      <c r="E420">
        <v>4</v>
      </c>
      <c r="F420">
        <v>12</v>
      </c>
      <c r="G420" t="s">
        <v>466</v>
      </c>
    </row>
    <row r="421" spans="1:7">
      <c r="A421">
        <v>2019</v>
      </c>
      <c r="B421" t="s">
        <v>457</v>
      </c>
      <c r="C421" t="s">
        <v>542</v>
      </c>
      <c r="D421" t="s">
        <v>483</v>
      </c>
      <c r="E421">
        <v>8</v>
      </c>
      <c r="F421">
        <v>32</v>
      </c>
      <c r="G421" t="s">
        <v>466</v>
      </c>
    </row>
    <row r="422" spans="1:7">
      <c r="A422">
        <v>2019</v>
      </c>
      <c r="B422" t="s">
        <v>457</v>
      </c>
      <c r="C422" t="s">
        <v>542</v>
      </c>
      <c r="D422" t="s">
        <v>484</v>
      </c>
      <c r="E422">
        <v>17</v>
      </c>
      <c r="F422">
        <v>48</v>
      </c>
      <c r="G422" t="s">
        <v>466</v>
      </c>
    </row>
    <row r="423" spans="1:7">
      <c r="A423">
        <v>2019</v>
      </c>
      <c r="B423" t="s">
        <v>457</v>
      </c>
      <c r="C423" t="s">
        <v>542</v>
      </c>
      <c r="D423" t="s">
        <v>497</v>
      </c>
      <c r="E423">
        <v>37</v>
      </c>
      <c r="F423">
        <v>78</v>
      </c>
      <c r="G423" t="s">
        <v>466</v>
      </c>
    </row>
    <row r="424" spans="1:7">
      <c r="A424">
        <v>2019</v>
      </c>
      <c r="B424" t="s">
        <v>446</v>
      </c>
      <c r="C424" t="s">
        <v>541</v>
      </c>
      <c r="D424" t="s">
        <v>502</v>
      </c>
      <c r="E424">
        <v>4</v>
      </c>
      <c r="F424">
        <v>12</v>
      </c>
      <c r="G424" t="s">
        <v>530</v>
      </c>
    </row>
    <row r="425" spans="1:7">
      <c r="A425">
        <v>2019</v>
      </c>
      <c r="B425" t="s">
        <v>446</v>
      </c>
      <c r="C425" t="s">
        <v>541</v>
      </c>
      <c r="D425" t="s">
        <v>506</v>
      </c>
      <c r="E425">
        <v>1</v>
      </c>
      <c r="F425">
        <v>1</v>
      </c>
      <c r="G425" t="s">
        <v>530</v>
      </c>
    </row>
    <row r="426" spans="1:7">
      <c r="A426">
        <v>2019</v>
      </c>
      <c r="B426" t="s">
        <v>446</v>
      </c>
      <c r="C426" t="s">
        <v>542</v>
      </c>
      <c r="D426" t="s">
        <v>468</v>
      </c>
      <c r="E426">
        <v>3</v>
      </c>
      <c r="F426">
        <v>3</v>
      </c>
      <c r="G426" t="s">
        <v>530</v>
      </c>
    </row>
    <row r="427" spans="1:7">
      <c r="A427">
        <v>2019</v>
      </c>
      <c r="B427" t="s">
        <v>446</v>
      </c>
      <c r="C427" t="s">
        <v>542</v>
      </c>
      <c r="D427" t="s">
        <v>469</v>
      </c>
      <c r="E427">
        <v>0</v>
      </c>
      <c r="F427">
        <v>2</v>
      </c>
      <c r="G427" t="s">
        <v>530</v>
      </c>
    </row>
    <row r="428" spans="1:7">
      <c r="A428">
        <v>2019</v>
      </c>
      <c r="B428" t="s">
        <v>446</v>
      </c>
      <c r="C428" t="s">
        <v>542</v>
      </c>
      <c r="D428" t="s">
        <v>472</v>
      </c>
      <c r="E428">
        <v>1</v>
      </c>
      <c r="F428">
        <v>1</v>
      </c>
      <c r="G428" t="s">
        <v>530</v>
      </c>
    </row>
    <row r="429" spans="1:7">
      <c r="A429">
        <v>2019</v>
      </c>
      <c r="B429" t="s">
        <v>446</v>
      </c>
      <c r="C429" t="s">
        <v>542</v>
      </c>
      <c r="D429" t="s">
        <v>476</v>
      </c>
      <c r="E429">
        <v>4</v>
      </c>
      <c r="F429">
        <v>4</v>
      </c>
      <c r="G429" t="s">
        <v>530</v>
      </c>
    </row>
    <row r="430" spans="1:7">
      <c r="A430">
        <v>2019</v>
      </c>
      <c r="B430" t="s">
        <v>446</v>
      </c>
      <c r="C430" t="s">
        <v>542</v>
      </c>
      <c r="D430" t="s">
        <v>477</v>
      </c>
      <c r="E430">
        <v>2</v>
      </c>
      <c r="F430">
        <v>3</v>
      </c>
      <c r="G430" t="s">
        <v>530</v>
      </c>
    </row>
    <row r="431" spans="1:7">
      <c r="A431">
        <v>2019</v>
      </c>
      <c r="B431" t="s">
        <v>446</v>
      </c>
      <c r="C431" t="s">
        <v>542</v>
      </c>
      <c r="D431" t="s">
        <v>480</v>
      </c>
      <c r="E431">
        <v>0</v>
      </c>
      <c r="F431">
        <v>1</v>
      </c>
      <c r="G431" t="s">
        <v>530</v>
      </c>
    </row>
    <row r="432" spans="1:7">
      <c r="A432">
        <v>2019</v>
      </c>
      <c r="B432" t="s">
        <v>446</v>
      </c>
      <c r="C432" t="s">
        <v>542</v>
      </c>
      <c r="D432" t="s">
        <v>481</v>
      </c>
      <c r="E432">
        <v>7</v>
      </c>
      <c r="F432">
        <v>11</v>
      </c>
      <c r="G432" t="s">
        <v>530</v>
      </c>
    </row>
    <row r="433" spans="1:7">
      <c r="A433">
        <v>2019</v>
      </c>
      <c r="B433" t="s">
        <v>447</v>
      </c>
      <c r="C433" t="s">
        <v>542</v>
      </c>
      <c r="D433" t="s">
        <v>470</v>
      </c>
      <c r="E433">
        <v>1</v>
      </c>
      <c r="F433">
        <v>4</v>
      </c>
      <c r="G433" t="s">
        <v>530</v>
      </c>
    </row>
    <row r="434" spans="1:7">
      <c r="A434">
        <v>2019</v>
      </c>
      <c r="B434" t="s">
        <v>447</v>
      </c>
      <c r="C434" t="s">
        <v>542</v>
      </c>
      <c r="D434" t="s">
        <v>481</v>
      </c>
      <c r="E434">
        <v>1</v>
      </c>
      <c r="F434">
        <v>2</v>
      </c>
      <c r="G434" t="s">
        <v>530</v>
      </c>
    </row>
    <row r="435" spans="1:7">
      <c r="A435">
        <v>2019</v>
      </c>
      <c r="B435" t="s">
        <v>447</v>
      </c>
      <c r="C435" t="s">
        <v>542</v>
      </c>
      <c r="D435" t="s">
        <v>484</v>
      </c>
      <c r="E435">
        <v>1</v>
      </c>
      <c r="F435">
        <v>2</v>
      </c>
      <c r="G435" t="s">
        <v>530</v>
      </c>
    </row>
    <row r="436" spans="1:7">
      <c r="A436">
        <v>2019</v>
      </c>
      <c r="B436" t="s">
        <v>448</v>
      </c>
      <c r="C436" t="s">
        <v>541</v>
      </c>
      <c r="D436" t="s">
        <v>486</v>
      </c>
      <c r="E436">
        <v>1</v>
      </c>
      <c r="F436">
        <v>1</v>
      </c>
      <c r="G436" t="s">
        <v>530</v>
      </c>
    </row>
    <row r="437" spans="1:7">
      <c r="A437">
        <v>2019</v>
      </c>
      <c r="B437" t="s">
        <v>448</v>
      </c>
      <c r="C437" t="s">
        <v>541</v>
      </c>
      <c r="D437" t="s">
        <v>491</v>
      </c>
      <c r="E437">
        <v>4</v>
      </c>
      <c r="F437">
        <v>12</v>
      </c>
      <c r="G437" t="s">
        <v>530</v>
      </c>
    </row>
    <row r="438" spans="1:7">
      <c r="A438">
        <v>2019</v>
      </c>
      <c r="B438" t="s">
        <v>448</v>
      </c>
      <c r="C438" t="s">
        <v>541</v>
      </c>
      <c r="D438" t="s">
        <v>492</v>
      </c>
      <c r="E438">
        <v>13</v>
      </c>
      <c r="F438">
        <v>83</v>
      </c>
      <c r="G438" t="s">
        <v>530</v>
      </c>
    </row>
    <row r="439" spans="1:7">
      <c r="A439">
        <v>2019</v>
      </c>
      <c r="B439" t="s">
        <v>448</v>
      </c>
      <c r="C439" t="s">
        <v>541</v>
      </c>
      <c r="D439" t="s">
        <v>489</v>
      </c>
      <c r="E439">
        <v>4</v>
      </c>
      <c r="F439">
        <v>8</v>
      </c>
      <c r="G439" t="s">
        <v>530</v>
      </c>
    </row>
    <row r="440" spans="1:7">
      <c r="A440">
        <v>2019</v>
      </c>
      <c r="B440" t="s">
        <v>448</v>
      </c>
      <c r="C440" t="s">
        <v>541</v>
      </c>
      <c r="D440" t="s">
        <v>496</v>
      </c>
      <c r="E440">
        <v>2</v>
      </c>
      <c r="F440">
        <v>6</v>
      </c>
      <c r="G440" t="s">
        <v>530</v>
      </c>
    </row>
    <row r="441" spans="1:7">
      <c r="A441">
        <v>2019</v>
      </c>
      <c r="B441" t="s">
        <v>448</v>
      </c>
      <c r="C441" t="s">
        <v>542</v>
      </c>
      <c r="D441" t="s">
        <v>469</v>
      </c>
      <c r="E441">
        <v>5</v>
      </c>
      <c r="F441">
        <v>25</v>
      </c>
      <c r="G441" t="s">
        <v>530</v>
      </c>
    </row>
    <row r="442" spans="1:7">
      <c r="A442">
        <v>2019</v>
      </c>
      <c r="B442" t="s">
        <v>448</v>
      </c>
      <c r="C442" t="s">
        <v>542</v>
      </c>
      <c r="D442" t="s">
        <v>470</v>
      </c>
      <c r="E442">
        <v>7</v>
      </c>
      <c r="F442">
        <v>7</v>
      </c>
      <c r="G442" t="s">
        <v>530</v>
      </c>
    </row>
    <row r="443" spans="1:7">
      <c r="A443">
        <v>2019</v>
      </c>
      <c r="B443" t="s">
        <v>448</v>
      </c>
      <c r="C443" t="s">
        <v>542</v>
      </c>
      <c r="D443" t="s">
        <v>473</v>
      </c>
      <c r="E443">
        <v>4</v>
      </c>
      <c r="F443">
        <v>6</v>
      </c>
      <c r="G443" t="s">
        <v>530</v>
      </c>
    </row>
    <row r="444" spans="1:7">
      <c r="A444">
        <v>2019</v>
      </c>
      <c r="B444" t="s">
        <v>448</v>
      </c>
      <c r="C444" t="s">
        <v>542</v>
      </c>
      <c r="D444" t="s">
        <v>477</v>
      </c>
      <c r="E444">
        <v>3</v>
      </c>
      <c r="F444">
        <v>5</v>
      </c>
      <c r="G444" t="s">
        <v>530</v>
      </c>
    </row>
    <row r="445" spans="1:7">
      <c r="A445">
        <v>2019</v>
      </c>
      <c r="B445" t="s">
        <v>448</v>
      </c>
      <c r="C445" t="s">
        <v>542</v>
      </c>
      <c r="D445" t="s">
        <v>478</v>
      </c>
      <c r="E445">
        <v>2</v>
      </c>
      <c r="F445">
        <v>2</v>
      </c>
      <c r="G445" t="s">
        <v>530</v>
      </c>
    </row>
    <row r="446" spans="1:7">
      <c r="A446">
        <v>2019</v>
      </c>
      <c r="B446" t="s">
        <v>448</v>
      </c>
      <c r="C446" t="s">
        <v>542</v>
      </c>
      <c r="D446" t="s">
        <v>480</v>
      </c>
      <c r="E446">
        <v>2</v>
      </c>
      <c r="F446">
        <v>2</v>
      </c>
      <c r="G446" t="s">
        <v>530</v>
      </c>
    </row>
    <row r="447" spans="1:7">
      <c r="A447">
        <v>2019</v>
      </c>
      <c r="B447" t="s">
        <v>448</v>
      </c>
      <c r="C447" t="s">
        <v>542</v>
      </c>
      <c r="D447" t="s">
        <v>481</v>
      </c>
      <c r="E447">
        <v>17</v>
      </c>
      <c r="F447">
        <v>17</v>
      </c>
      <c r="G447" t="s">
        <v>530</v>
      </c>
    </row>
    <row r="448" spans="1:7">
      <c r="A448">
        <v>2019</v>
      </c>
      <c r="B448" t="s">
        <v>448</v>
      </c>
      <c r="C448" t="s">
        <v>542</v>
      </c>
      <c r="D448" t="s">
        <v>482</v>
      </c>
      <c r="E448">
        <v>2</v>
      </c>
      <c r="F448">
        <v>2</v>
      </c>
      <c r="G448" t="s">
        <v>530</v>
      </c>
    </row>
    <row r="449" spans="1:7">
      <c r="A449">
        <v>2019</v>
      </c>
      <c r="B449" t="s">
        <v>448</v>
      </c>
      <c r="C449" t="s">
        <v>542</v>
      </c>
      <c r="D449" t="s">
        <v>484</v>
      </c>
      <c r="E449">
        <v>7</v>
      </c>
      <c r="F449">
        <v>7</v>
      </c>
      <c r="G449" t="s">
        <v>530</v>
      </c>
    </row>
    <row r="450" spans="1:7">
      <c r="A450">
        <v>2019</v>
      </c>
      <c r="B450" t="s">
        <v>448</v>
      </c>
      <c r="C450" t="s">
        <v>542</v>
      </c>
      <c r="D450" t="s">
        <v>516</v>
      </c>
      <c r="E450">
        <v>1</v>
      </c>
      <c r="F450">
        <v>1</v>
      </c>
      <c r="G450" t="s">
        <v>530</v>
      </c>
    </row>
    <row r="451" spans="1:7">
      <c r="A451">
        <v>2019</v>
      </c>
      <c r="B451" t="s">
        <v>449</v>
      </c>
      <c r="C451" t="s">
        <v>541</v>
      </c>
      <c r="D451" t="s">
        <v>486</v>
      </c>
      <c r="E451">
        <v>28</v>
      </c>
      <c r="F451">
        <v>106</v>
      </c>
      <c r="G451" t="s">
        <v>530</v>
      </c>
    </row>
    <row r="452" spans="1:7">
      <c r="A452">
        <v>2019</v>
      </c>
      <c r="B452" t="s">
        <v>449</v>
      </c>
      <c r="C452" t="s">
        <v>541</v>
      </c>
      <c r="D452" t="s">
        <v>487</v>
      </c>
      <c r="E452">
        <v>15</v>
      </c>
      <c r="F452">
        <v>64</v>
      </c>
      <c r="G452" t="s">
        <v>530</v>
      </c>
    </row>
    <row r="453" spans="1:7">
      <c r="A453">
        <v>2019</v>
      </c>
      <c r="B453" t="s">
        <v>449</v>
      </c>
      <c r="C453" t="s">
        <v>541</v>
      </c>
      <c r="D453" t="s">
        <v>491</v>
      </c>
      <c r="E453">
        <v>11</v>
      </c>
      <c r="F453">
        <v>38</v>
      </c>
      <c r="G453" t="s">
        <v>530</v>
      </c>
    </row>
    <row r="454" spans="1:7">
      <c r="A454">
        <v>2019</v>
      </c>
      <c r="B454" t="s">
        <v>449</v>
      </c>
      <c r="C454" t="s">
        <v>541</v>
      </c>
      <c r="D454" t="s">
        <v>492</v>
      </c>
      <c r="E454">
        <v>20</v>
      </c>
      <c r="F454">
        <v>69</v>
      </c>
      <c r="G454" t="s">
        <v>530</v>
      </c>
    </row>
    <row r="455" spans="1:7">
      <c r="A455">
        <v>2019</v>
      </c>
      <c r="B455" t="s">
        <v>449</v>
      </c>
      <c r="C455" t="s">
        <v>541</v>
      </c>
      <c r="D455" t="s">
        <v>493</v>
      </c>
      <c r="E455">
        <v>1</v>
      </c>
      <c r="F455">
        <v>1</v>
      </c>
      <c r="G455" t="s">
        <v>530</v>
      </c>
    </row>
    <row r="456" spans="1:7">
      <c r="A456">
        <v>2019</v>
      </c>
      <c r="B456" t="s">
        <v>449</v>
      </c>
      <c r="C456" t="s">
        <v>541</v>
      </c>
      <c r="D456" t="s">
        <v>488</v>
      </c>
      <c r="E456">
        <v>3</v>
      </c>
      <c r="F456">
        <v>6</v>
      </c>
      <c r="G456" t="s">
        <v>530</v>
      </c>
    </row>
    <row r="457" spans="1:7">
      <c r="A457">
        <v>2019</v>
      </c>
      <c r="B457" t="s">
        <v>449</v>
      </c>
      <c r="C457" t="s">
        <v>541</v>
      </c>
      <c r="D457" t="s">
        <v>489</v>
      </c>
      <c r="E457">
        <v>11</v>
      </c>
      <c r="F457">
        <v>25</v>
      </c>
      <c r="G457" t="s">
        <v>530</v>
      </c>
    </row>
    <row r="458" spans="1:7">
      <c r="A458">
        <v>2019</v>
      </c>
      <c r="B458" t="s">
        <v>449</v>
      </c>
      <c r="C458" t="s">
        <v>541</v>
      </c>
      <c r="D458" t="s">
        <v>465</v>
      </c>
      <c r="E458">
        <v>15</v>
      </c>
      <c r="F458">
        <v>57</v>
      </c>
      <c r="G458" t="s">
        <v>530</v>
      </c>
    </row>
    <row r="459" spans="1:7">
      <c r="A459">
        <v>2019</v>
      </c>
      <c r="B459" t="s">
        <v>449</v>
      </c>
      <c r="C459" t="s">
        <v>541</v>
      </c>
      <c r="D459" t="s">
        <v>500</v>
      </c>
      <c r="E459">
        <v>2</v>
      </c>
      <c r="F459">
        <v>6</v>
      </c>
      <c r="G459" t="s">
        <v>530</v>
      </c>
    </row>
    <row r="460" spans="1:7">
      <c r="A460">
        <v>2019</v>
      </c>
      <c r="B460" t="s">
        <v>449</v>
      </c>
      <c r="C460" t="s">
        <v>541</v>
      </c>
      <c r="D460" t="s">
        <v>502</v>
      </c>
      <c r="E460">
        <v>9</v>
      </c>
      <c r="F460">
        <v>39</v>
      </c>
      <c r="G460" t="s">
        <v>530</v>
      </c>
    </row>
    <row r="461" spans="1:7">
      <c r="A461">
        <v>2019</v>
      </c>
      <c r="B461" t="s">
        <v>449</v>
      </c>
      <c r="C461" t="s">
        <v>541</v>
      </c>
      <c r="D461" t="s">
        <v>507</v>
      </c>
      <c r="E461">
        <v>4</v>
      </c>
      <c r="F461">
        <v>8</v>
      </c>
      <c r="G461" t="s">
        <v>530</v>
      </c>
    </row>
    <row r="462" spans="1:7">
      <c r="A462">
        <v>2019</v>
      </c>
      <c r="B462" t="s">
        <v>449</v>
      </c>
      <c r="C462" t="s">
        <v>541</v>
      </c>
      <c r="D462" t="s">
        <v>467</v>
      </c>
      <c r="E462">
        <v>5</v>
      </c>
      <c r="F462">
        <v>13</v>
      </c>
      <c r="G462" t="s">
        <v>530</v>
      </c>
    </row>
    <row r="463" spans="1:7">
      <c r="A463">
        <v>2019</v>
      </c>
      <c r="B463" t="s">
        <v>449</v>
      </c>
      <c r="C463" t="s">
        <v>541</v>
      </c>
      <c r="D463" t="s">
        <v>509</v>
      </c>
      <c r="E463">
        <v>2</v>
      </c>
      <c r="F463">
        <v>2</v>
      </c>
      <c r="G463" t="s">
        <v>530</v>
      </c>
    </row>
    <row r="464" spans="1:7">
      <c r="A464">
        <v>2019</v>
      </c>
      <c r="B464" t="s">
        <v>449</v>
      </c>
      <c r="C464" t="s">
        <v>541</v>
      </c>
      <c r="D464" t="s">
        <v>496</v>
      </c>
      <c r="E464">
        <v>4</v>
      </c>
      <c r="F464">
        <v>4</v>
      </c>
      <c r="G464" t="s">
        <v>530</v>
      </c>
    </row>
    <row r="465" spans="1:7">
      <c r="A465">
        <v>2019</v>
      </c>
      <c r="B465" t="s">
        <v>449</v>
      </c>
      <c r="C465" t="s">
        <v>541</v>
      </c>
      <c r="D465" t="s">
        <v>522</v>
      </c>
      <c r="E465">
        <v>2</v>
      </c>
      <c r="F465">
        <v>4</v>
      </c>
      <c r="G465" t="s">
        <v>530</v>
      </c>
    </row>
    <row r="466" spans="1:7">
      <c r="A466">
        <v>2019</v>
      </c>
      <c r="B466" t="s">
        <v>449</v>
      </c>
      <c r="C466" t="s">
        <v>541</v>
      </c>
      <c r="D466" t="s">
        <v>510</v>
      </c>
      <c r="E466">
        <v>2</v>
      </c>
      <c r="F466">
        <v>2</v>
      </c>
      <c r="G466" t="s">
        <v>530</v>
      </c>
    </row>
    <row r="467" spans="1:7">
      <c r="A467">
        <v>2019</v>
      </c>
      <c r="B467" t="s">
        <v>449</v>
      </c>
      <c r="C467" t="s">
        <v>541</v>
      </c>
      <c r="D467" t="s">
        <v>512</v>
      </c>
      <c r="E467">
        <v>1</v>
      </c>
      <c r="F467">
        <v>2</v>
      </c>
      <c r="G467" t="s">
        <v>530</v>
      </c>
    </row>
    <row r="468" spans="1:7">
      <c r="A468">
        <v>2019</v>
      </c>
      <c r="B468" t="s">
        <v>449</v>
      </c>
      <c r="C468" t="s">
        <v>541</v>
      </c>
      <c r="D468" t="s">
        <v>514</v>
      </c>
      <c r="E468">
        <v>4</v>
      </c>
      <c r="F468">
        <v>11</v>
      </c>
      <c r="G468" t="s">
        <v>530</v>
      </c>
    </row>
    <row r="469" spans="1:7">
      <c r="A469">
        <v>2019</v>
      </c>
      <c r="B469" t="s">
        <v>449</v>
      </c>
      <c r="C469" t="s">
        <v>542</v>
      </c>
      <c r="D469" t="s">
        <v>468</v>
      </c>
      <c r="E469">
        <v>6</v>
      </c>
      <c r="F469">
        <v>6</v>
      </c>
      <c r="G469" t="s">
        <v>530</v>
      </c>
    </row>
    <row r="470" spans="1:7">
      <c r="A470">
        <v>2019</v>
      </c>
      <c r="B470" t="s">
        <v>449</v>
      </c>
      <c r="C470" t="s">
        <v>542</v>
      </c>
      <c r="D470" t="s">
        <v>469</v>
      </c>
      <c r="E470">
        <v>34</v>
      </c>
      <c r="F470">
        <v>73</v>
      </c>
      <c r="G470" t="s">
        <v>530</v>
      </c>
    </row>
    <row r="471" spans="1:7">
      <c r="A471">
        <v>2019</v>
      </c>
      <c r="B471" t="s">
        <v>449</v>
      </c>
      <c r="C471" t="s">
        <v>542</v>
      </c>
      <c r="D471" t="s">
        <v>470</v>
      </c>
      <c r="E471">
        <v>30</v>
      </c>
      <c r="F471">
        <v>70</v>
      </c>
      <c r="G471" t="s">
        <v>530</v>
      </c>
    </row>
    <row r="472" spans="1:7">
      <c r="A472">
        <v>2019</v>
      </c>
      <c r="B472" t="s">
        <v>449</v>
      </c>
      <c r="C472" t="s">
        <v>542</v>
      </c>
      <c r="D472" t="s">
        <v>471</v>
      </c>
      <c r="E472">
        <v>2</v>
      </c>
      <c r="F472">
        <v>2</v>
      </c>
      <c r="G472" t="s">
        <v>530</v>
      </c>
    </row>
    <row r="473" spans="1:7">
      <c r="A473">
        <v>2019</v>
      </c>
      <c r="B473" t="s">
        <v>449</v>
      </c>
      <c r="C473" t="s">
        <v>542</v>
      </c>
      <c r="D473" t="s">
        <v>473</v>
      </c>
      <c r="E473">
        <v>26</v>
      </c>
      <c r="F473">
        <v>76</v>
      </c>
      <c r="G473" t="s">
        <v>530</v>
      </c>
    </row>
    <row r="474" spans="1:7">
      <c r="A474">
        <v>2019</v>
      </c>
      <c r="B474" t="s">
        <v>449</v>
      </c>
      <c r="C474" t="s">
        <v>542</v>
      </c>
      <c r="D474" t="s">
        <v>474</v>
      </c>
      <c r="E474">
        <v>4</v>
      </c>
      <c r="F474">
        <v>13</v>
      </c>
      <c r="G474" t="s">
        <v>530</v>
      </c>
    </row>
    <row r="475" spans="1:7">
      <c r="A475">
        <v>2019</v>
      </c>
      <c r="B475" t="s">
        <v>449</v>
      </c>
      <c r="C475" t="s">
        <v>542</v>
      </c>
      <c r="D475" t="s">
        <v>476</v>
      </c>
      <c r="E475">
        <v>4</v>
      </c>
      <c r="F475">
        <v>4</v>
      </c>
      <c r="G475" t="s">
        <v>530</v>
      </c>
    </row>
    <row r="476" spans="1:7">
      <c r="A476">
        <v>2019</v>
      </c>
      <c r="B476" t="s">
        <v>449</v>
      </c>
      <c r="C476" t="s">
        <v>542</v>
      </c>
      <c r="D476" t="s">
        <v>477</v>
      </c>
      <c r="E476">
        <v>27</v>
      </c>
      <c r="F476">
        <v>58</v>
      </c>
      <c r="G476" t="s">
        <v>530</v>
      </c>
    </row>
    <row r="477" spans="1:7">
      <c r="A477">
        <v>2019</v>
      </c>
      <c r="B477" t="s">
        <v>449</v>
      </c>
      <c r="C477" t="s">
        <v>542</v>
      </c>
      <c r="D477" t="s">
        <v>478</v>
      </c>
      <c r="E477">
        <v>5</v>
      </c>
      <c r="F477">
        <v>5</v>
      </c>
      <c r="G477" t="s">
        <v>530</v>
      </c>
    </row>
    <row r="478" spans="1:7">
      <c r="A478">
        <v>2019</v>
      </c>
      <c r="B478" t="s">
        <v>449</v>
      </c>
      <c r="C478" t="s">
        <v>542</v>
      </c>
      <c r="D478" t="s">
        <v>480</v>
      </c>
      <c r="E478">
        <v>27</v>
      </c>
      <c r="F478">
        <v>50</v>
      </c>
      <c r="G478" t="s">
        <v>530</v>
      </c>
    </row>
    <row r="479" spans="1:7">
      <c r="A479">
        <v>2019</v>
      </c>
      <c r="B479" t="s">
        <v>449</v>
      </c>
      <c r="C479" t="s">
        <v>542</v>
      </c>
      <c r="D479" t="s">
        <v>481</v>
      </c>
      <c r="E479">
        <v>39</v>
      </c>
      <c r="F479">
        <v>74</v>
      </c>
      <c r="G479" t="s">
        <v>530</v>
      </c>
    </row>
    <row r="480" spans="1:7">
      <c r="A480">
        <v>2019</v>
      </c>
      <c r="B480" t="s">
        <v>449</v>
      </c>
      <c r="C480" t="s">
        <v>542</v>
      </c>
      <c r="D480" t="s">
        <v>482</v>
      </c>
      <c r="E480">
        <v>4</v>
      </c>
      <c r="F480">
        <v>4</v>
      </c>
      <c r="G480" t="s">
        <v>530</v>
      </c>
    </row>
    <row r="481" spans="1:7">
      <c r="A481">
        <v>2019</v>
      </c>
      <c r="B481" t="s">
        <v>449</v>
      </c>
      <c r="C481" t="s">
        <v>542</v>
      </c>
      <c r="D481" t="s">
        <v>483</v>
      </c>
      <c r="E481">
        <v>18</v>
      </c>
      <c r="F481">
        <v>43</v>
      </c>
      <c r="G481" t="s">
        <v>530</v>
      </c>
    </row>
    <row r="482" spans="1:7">
      <c r="A482">
        <v>2019</v>
      </c>
      <c r="B482" t="s">
        <v>449</v>
      </c>
      <c r="C482" t="s">
        <v>542</v>
      </c>
      <c r="D482" t="s">
        <v>484</v>
      </c>
      <c r="E482">
        <v>12</v>
      </c>
      <c r="F482">
        <v>45</v>
      </c>
      <c r="G482" t="s">
        <v>530</v>
      </c>
    </row>
    <row r="483" spans="1:7">
      <c r="A483">
        <v>2019</v>
      </c>
      <c r="B483" t="s">
        <v>449</v>
      </c>
      <c r="C483" t="s">
        <v>542</v>
      </c>
      <c r="D483" t="s">
        <v>516</v>
      </c>
      <c r="E483">
        <v>2</v>
      </c>
      <c r="F483">
        <v>2</v>
      </c>
      <c r="G483" t="s">
        <v>530</v>
      </c>
    </row>
    <row r="484" spans="1:7">
      <c r="A484">
        <v>2019</v>
      </c>
      <c r="B484" t="s">
        <v>450</v>
      </c>
      <c r="C484" t="s">
        <v>541</v>
      </c>
      <c r="D484" t="s">
        <v>486</v>
      </c>
      <c r="E484">
        <v>46</v>
      </c>
      <c r="F484">
        <v>107</v>
      </c>
      <c r="G484" t="s">
        <v>530</v>
      </c>
    </row>
    <row r="485" spans="1:7">
      <c r="A485">
        <v>2019</v>
      </c>
      <c r="B485" t="s">
        <v>450</v>
      </c>
      <c r="C485" t="s">
        <v>541</v>
      </c>
      <c r="D485" t="s">
        <v>487</v>
      </c>
      <c r="E485">
        <v>49</v>
      </c>
      <c r="F485">
        <v>176</v>
      </c>
      <c r="G485" t="s">
        <v>530</v>
      </c>
    </row>
    <row r="486" spans="1:7">
      <c r="A486">
        <v>2019</v>
      </c>
      <c r="B486" t="s">
        <v>450</v>
      </c>
      <c r="C486" t="s">
        <v>541</v>
      </c>
      <c r="D486" t="s">
        <v>491</v>
      </c>
      <c r="E486">
        <v>15</v>
      </c>
      <c r="F486">
        <v>46</v>
      </c>
      <c r="G486" t="s">
        <v>530</v>
      </c>
    </row>
    <row r="487" spans="1:7">
      <c r="A487">
        <v>2019</v>
      </c>
      <c r="B487" t="s">
        <v>450</v>
      </c>
      <c r="C487" t="s">
        <v>541</v>
      </c>
      <c r="D487" t="s">
        <v>492</v>
      </c>
      <c r="E487">
        <v>16</v>
      </c>
      <c r="F487">
        <v>73</v>
      </c>
      <c r="G487" t="s">
        <v>530</v>
      </c>
    </row>
    <row r="488" spans="1:7">
      <c r="A488">
        <v>2019</v>
      </c>
      <c r="B488" t="s">
        <v>450</v>
      </c>
      <c r="C488" t="s">
        <v>541</v>
      </c>
      <c r="D488" t="s">
        <v>493</v>
      </c>
      <c r="E488">
        <v>5</v>
      </c>
      <c r="F488">
        <v>5</v>
      </c>
      <c r="G488" t="s">
        <v>530</v>
      </c>
    </row>
    <row r="489" spans="1:7">
      <c r="A489">
        <v>2019</v>
      </c>
      <c r="B489" t="s">
        <v>450</v>
      </c>
      <c r="C489" t="s">
        <v>541</v>
      </c>
      <c r="D489" t="s">
        <v>488</v>
      </c>
      <c r="E489">
        <v>5</v>
      </c>
      <c r="F489">
        <v>14</v>
      </c>
      <c r="G489" t="s">
        <v>530</v>
      </c>
    </row>
    <row r="490" spans="1:7">
      <c r="A490">
        <v>2019</v>
      </c>
      <c r="B490" t="s">
        <v>450</v>
      </c>
      <c r="C490" t="s">
        <v>541</v>
      </c>
      <c r="D490" t="s">
        <v>489</v>
      </c>
      <c r="E490">
        <v>16</v>
      </c>
      <c r="F490">
        <v>46</v>
      </c>
      <c r="G490" t="s">
        <v>530</v>
      </c>
    </row>
    <row r="491" spans="1:7">
      <c r="A491">
        <v>2019</v>
      </c>
      <c r="B491" t="s">
        <v>450</v>
      </c>
      <c r="C491" t="s">
        <v>541</v>
      </c>
      <c r="D491" t="s">
        <v>519</v>
      </c>
      <c r="E491">
        <v>2</v>
      </c>
      <c r="F491">
        <v>8</v>
      </c>
      <c r="G491" t="s">
        <v>530</v>
      </c>
    </row>
    <row r="492" spans="1:7">
      <c r="A492">
        <v>2019</v>
      </c>
      <c r="B492" t="s">
        <v>450</v>
      </c>
      <c r="C492" t="s">
        <v>541</v>
      </c>
      <c r="D492" t="s">
        <v>499</v>
      </c>
      <c r="E492">
        <v>5</v>
      </c>
      <c r="F492">
        <v>19</v>
      </c>
      <c r="G492" t="s">
        <v>530</v>
      </c>
    </row>
    <row r="493" spans="1:7">
      <c r="A493">
        <v>2019</v>
      </c>
      <c r="B493" t="s">
        <v>450</v>
      </c>
      <c r="C493" t="s">
        <v>541</v>
      </c>
      <c r="D493" t="s">
        <v>465</v>
      </c>
      <c r="E493">
        <v>7</v>
      </c>
      <c r="F493">
        <v>13</v>
      </c>
      <c r="G493" t="s">
        <v>530</v>
      </c>
    </row>
    <row r="494" spans="1:7">
      <c r="A494">
        <v>2019</v>
      </c>
      <c r="B494" t="s">
        <v>450</v>
      </c>
      <c r="C494" t="s">
        <v>541</v>
      </c>
      <c r="D494" t="s">
        <v>500</v>
      </c>
      <c r="E494">
        <v>1</v>
      </c>
      <c r="F494">
        <v>3</v>
      </c>
      <c r="G494" t="s">
        <v>530</v>
      </c>
    </row>
    <row r="495" spans="1:7">
      <c r="A495">
        <v>2019</v>
      </c>
      <c r="B495" t="s">
        <v>450</v>
      </c>
      <c r="C495" t="s">
        <v>541</v>
      </c>
      <c r="D495" t="s">
        <v>502</v>
      </c>
      <c r="E495">
        <v>8</v>
      </c>
      <c r="F495">
        <v>37</v>
      </c>
      <c r="G495" t="s">
        <v>530</v>
      </c>
    </row>
    <row r="496" spans="1:7">
      <c r="A496">
        <v>2019</v>
      </c>
      <c r="B496" t="s">
        <v>450</v>
      </c>
      <c r="C496" t="s">
        <v>541</v>
      </c>
      <c r="D496" t="s">
        <v>503</v>
      </c>
      <c r="E496">
        <v>3</v>
      </c>
      <c r="F496">
        <v>11</v>
      </c>
      <c r="G496" t="s">
        <v>530</v>
      </c>
    </row>
    <row r="497" spans="1:7">
      <c r="A497">
        <v>2019</v>
      </c>
      <c r="B497" t="s">
        <v>450</v>
      </c>
      <c r="C497" t="s">
        <v>541</v>
      </c>
      <c r="D497" t="s">
        <v>504</v>
      </c>
      <c r="E497">
        <v>4</v>
      </c>
      <c r="F497">
        <v>8</v>
      </c>
      <c r="G497" t="s">
        <v>530</v>
      </c>
    </row>
    <row r="498" spans="1:7">
      <c r="A498">
        <v>2019</v>
      </c>
      <c r="B498" t="s">
        <v>450</v>
      </c>
      <c r="C498" t="s">
        <v>541</v>
      </c>
      <c r="D498" t="s">
        <v>506</v>
      </c>
      <c r="E498">
        <v>16</v>
      </c>
      <c r="F498">
        <v>29</v>
      </c>
      <c r="G498" t="s">
        <v>530</v>
      </c>
    </row>
    <row r="499" spans="1:7">
      <c r="A499">
        <v>2019</v>
      </c>
      <c r="B499" t="s">
        <v>450</v>
      </c>
      <c r="C499" t="s">
        <v>541</v>
      </c>
      <c r="D499" t="s">
        <v>507</v>
      </c>
      <c r="E499">
        <v>0</v>
      </c>
      <c r="F499">
        <v>2</v>
      </c>
      <c r="G499" t="s">
        <v>530</v>
      </c>
    </row>
    <row r="500" spans="1:7">
      <c r="A500">
        <v>2019</v>
      </c>
      <c r="B500" t="s">
        <v>450</v>
      </c>
      <c r="C500" t="s">
        <v>541</v>
      </c>
      <c r="D500" t="s">
        <v>490</v>
      </c>
      <c r="E500">
        <v>1</v>
      </c>
      <c r="F500">
        <v>3</v>
      </c>
      <c r="G500" t="s">
        <v>530</v>
      </c>
    </row>
    <row r="501" spans="1:7">
      <c r="A501">
        <v>2019</v>
      </c>
      <c r="B501" t="s">
        <v>450</v>
      </c>
      <c r="C501" t="s">
        <v>541</v>
      </c>
      <c r="D501" t="s">
        <v>467</v>
      </c>
      <c r="E501">
        <v>7</v>
      </c>
      <c r="F501">
        <v>19</v>
      </c>
      <c r="G501" t="s">
        <v>530</v>
      </c>
    </row>
    <row r="502" spans="1:7">
      <c r="A502">
        <v>2019</v>
      </c>
      <c r="B502" t="s">
        <v>450</v>
      </c>
      <c r="C502" t="s">
        <v>541</v>
      </c>
      <c r="D502" t="s">
        <v>509</v>
      </c>
      <c r="E502">
        <v>4</v>
      </c>
      <c r="F502">
        <v>14</v>
      </c>
      <c r="G502" t="s">
        <v>530</v>
      </c>
    </row>
    <row r="503" spans="1:7">
      <c r="A503">
        <v>2019</v>
      </c>
      <c r="B503" t="s">
        <v>450</v>
      </c>
      <c r="C503" t="s">
        <v>541</v>
      </c>
      <c r="D503" t="s">
        <v>496</v>
      </c>
      <c r="E503">
        <v>2</v>
      </c>
      <c r="F503">
        <v>6</v>
      </c>
      <c r="G503" t="s">
        <v>530</v>
      </c>
    </row>
    <row r="504" spans="1:7">
      <c r="A504">
        <v>2019</v>
      </c>
      <c r="B504" t="s">
        <v>450</v>
      </c>
      <c r="C504" t="s">
        <v>541</v>
      </c>
      <c r="D504" t="s">
        <v>510</v>
      </c>
      <c r="E504">
        <v>2</v>
      </c>
      <c r="F504">
        <v>2</v>
      </c>
      <c r="G504" t="s">
        <v>530</v>
      </c>
    </row>
    <row r="505" spans="1:7">
      <c r="A505">
        <v>2019</v>
      </c>
      <c r="B505" t="s">
        <v>450</v>
      </c>
      <c r="C505" t="s">
        <v>541</v>
      </c>
      <c r="D505" t="s">
        <v>512</v>
      </c>
      <c r="E505">
        <v>1</v>
      </c>
      <c r="F505">
        <v>1</v>
      </c>
      <c r="G505" t="s">
        <v>530</v>
      </c>
    </row>
    <row r="506" spans="1:7">
      <c r="A506">
        <v>2019</v>
      </c>
      <c r="B506" t="s">
        <v>450</v>
      </c>
      <c r="C506" t="s">
        <v>541</v>
      </c>
      <c r="D506" t="s">
        <v>524</v>
      </c>
      <c r="E506">
        <v>1</v>
      </c>
      <c r="F506">
        <v>2</v>
      </c>
      <c r="G506" t="s">
        <v>530</v>
      </c>
    </row>
    <row r="507" spans="1:7">
      <c r="A507">
        <v>2019</v>
      </c>
      <c r="B507" t="s">
        <v>450</v>
      </c>
      <c r="C507" t="s">
        <v>541</v>
      </c>
      <c r="D507" t="s">
        <v>514</v>
      </c>
      <c r="E507">
        <v>1</v>
      </c>
      <c r="F507">
        <v>3</v>
      </c>
      <c r="G507" t="s">
        <v>530</v>
      </c>
    </row>
    <row r="508" spans="1:7">
      <c r="A508">
        <v>2019</v>
      </c>
      <c r="B508" t="s">
        <v>450</v>
      </c>
      <c r="C508" t="s">
        <v>541</v>
      </c>
      <c r="D508" t="s">
        <v>515</v>
      </c>
      <c r="E508">
        <v>1</v>
      </c>
      <c r="F508">
        <v>2</v>
      </c>
      <c r="G508" t="s">
        <v>530</v>
      </c>
    </row>
    <row r="509" spans="1:7">
      <c r="A509">
        <v>2019</v>
      </c>
      <c r="B509" t="s">
        <v>450</v>
      </c>
      <c r="C509" t="s">
        <v>542</v>
      </c>
      <c r="D509" t="s">
        <v>468</v>
      </c>
      <c r="E509">
        <v>13</v>
      </c>
      <c r="F509">
        <v>18</v>
      </c>
      <c r="G509" t="s">
        <v>530</v>
      </c>
    </row>
    <row r="510" spans="1:7">
      <c r="A510">
        <v>2019</v>
      </c>
      <c r="B510" t="s">
        <v>450</v>
      </c>
      <c r="C510" t="s">
        <v>542</v>
      </c>
      <c r="D510" t="s">
        <v>469</v>
      </c>
      <c r="E510">
        <v>18</v>
      </c>
      <c r="F510">
        <v>66</v>
      </c>
      <c r="G510" t="s">
        <v>530</v>
      </c>
    </row>
    <row r="511" spans="1:7">
      <c r="A511">
        <v>2019</v>
      </c>
      <c r="B511" t="s">
        <v>450</v>
      </c>
      <c r="C511" t="s">
        <v>542</v>
      </c>
      <c r="D511" t="s">
        <v>470</v>
      </c>
      <c r="E511">
        <v>10</v>
      </c>
      <c r="F511">
        <v>24</v>
      </c>
      <c r="G511" t="s">
        <v>530</v>
      </c>
    </row>
    <row r="512" spans="1:7">
      <c r="A512">
        <v>2019</v>
      </c>
      <c r="B512" t="s">
        <v>450</v>
      </c>
      <c r="C512" t="s">
        <v>542</v>
      </c>
      <c r="D512" t="s">
        <v>471</v>
      </c>
      <c r="E512">
        <v>2</v>
      </c>
      <c r="F512">
        <v>4</v>
      </c>
      <c r="G512" t="s">
        <v>530</v>
      </c>
    </row>
    <row r="513" spans="1:7">
      <c r="A513">
        <v>2019</v>
      </c>
      <c r="B513" t="s">
        <v>450</v>
      </c>
      <c r="C513" t="s">
        <v>542</v>
      </c>
      <c r="D513" t="s">
        <v>473</v>
      </c>
      <c r="E513">
        <v>25</v>
      </c>
      <c r="F513">
        <v>39</v>
      </c>
      <c r="G513" t="s">
        <v>530</v>
      </c>
    </row>
    <row r="514" spans="1:7">
      <c r="A514">
        <v>2019</v>
      </c>
      <c r="B514" t="s">
        <v>450</v>
      </c>
      <c r="C514" t="s">
        <v>542</v>
      </c>
      <c r="D514" t="s">
        <v>474</v>
      </c>
      <c r="E514">
        <v>8</v>
      </c>
      <c r="F514">
        <v>9</v>
      </c>
      <c r="G514" t="s">
        <v>530</v>
      </c>
    </row>
    <row r="515" spans="1:7">
      <c r="A515">
        <v>2019</v>
      </c>
      <c r="B515" t="s">
        <v>450</v>
      </c>
      <c r="C515" t="s">
        <v>542</v>
      </c>
      <c r="D515" t="s">
        <v>475</v>
      </c>
      <c r="E515">
        <v>9</v>
      </c>
      <c r="F515">
        <v>18</v>
      </c>
      <c r="G515" t="s">
        <v>530</v>
      </c>
    </row>
    <row r="516" spans="1:7">
      <c r="A516">
        <v>2019</v>
      </c>
      <c r="B516" t="s">
        <v>450</v>
      </c>
      <c r="C516" t="s">
        <v>542</v>
      </c>
      <c r="D516" t="s">
        <v>477</v>
      </c>
      <c r="E516">
        <v>7</v>
      </c>
      <c r="F516">
        <v>15</v>
      </c>
      <c r="G516" t="s">
        <v>530</v>
      </c>
    </row>
    <row r="517" spans="1:7">
      <c r="A517">
        <v>2019</v>
      </c>
      <c r="B517" t="s">
        <v>450</v>
      </c>
      <c r="C517" t="s">
        <v>542</v>
      </c>
      <c r="D517" t="s">
        <v>480</v>
      </c>
      <c r="E517">
        <v>11</v>
      </c>
      <c r="F517">
        <v>20</v>
      </c>
      <c r="G517" t="s">
        <v>530</v>
      </c>
    </row>
    <row r="518" spans="1:7">
      <c r="A518">
        <v>2019</v>
      </c>
      <c r="B518" t="s">
        <v>450</v>
      </c>
      <c r="C518" t="s">
        <v>542</v>
      </c>
      <c r="D518" t="s">
        <v>481</v>
      </c>
      <c r="E518">
        <v>21</v>
      </c>
      <c r="F518">
        <v>29</v>
      </c>
      <c r="G518" t="s">
        <v>530</v>
      </c>
    </row>
    <row r="519" spans="1:7">
      <c r="A519">
        <v>2019</v>
      </c>
      <c r="B519" t="s">
        <v>450</v>
      </c>
      <c r="C519" t="s">
        <v>542</v>
      </c>
      <c r="D519" t="s">
        <v>482</v>
      </c>
      <c r="E519">
        <v>2</v>
      </c>
      <c r="F519">
        <v>3</v>
      </c>
      <c r="G519" t="s">
        <v>530</v>
      </c>
    </row>
    <row r="520" spans="1:7">
      <c r="A520">
        <v>2019</v>
      </c>
      <c r="B520" t="s">
        <v>450</v>
      </c>
      <c r="C520" t="s">
        <v>542</v>
      </c>
      <c r="D520" t="s">
        <v>483</v>
      </c>
      <c r="E520">
        <v>6</v>
      </c>
      <c r="F520">
        <v>9</v>
      </c>
      <c r="G520" t="s">
        <v>530</v>
      </c>
    </row>
    <row r="521" spans="1:7">
      <c r="A521">
        <v>2019</v>
      </c>
      <c r="B521" t="s">
        <v>450</v>
      </c>
      <c r="C521" t="s">
        <v>542</v>
      </c>
      <c r="D521" t="s">
        <v>484</v>
      </c>
      <c r="E521">
        <v>3</v>
      </c>
      <c r="F521">
        <v>3</v>
      </c>
      <c r="G521" t="s">
        <v>530</v>
      </c>
    </row>
    <row r="522" spans="1:7">
      <c r="A522">
        <v>2019</v>
      </c>
      <c r="B522" t="s">
        <v>450</v>
      </c>
      <c r="C522" t="s">
        <v>542</v>
      </c>
      <c r="D522" t="s">
        <v>516</v>
      </c>
      <c r="E522">
        <v>0</v>
      </c>
      <c r="F522">
        <v>0</v>
      </c>
      <c r="G522" t="s">
        <v>530</v>
      </c>
    </row>
    <row r="523" spans="1:7">
      <c r="A523">
        <v>2019</v>
      </c>
      <c r="B523" t="s">
        <v>451</v>
      </c>
      <c r="C523" t="s">
        <v>541</v>
      </c>
      <c r="D523" t="s">
        <v>486</v>
      </c>
      <c r="E523">
        <v>46</v>
      </c>
      <c r="F523">
        <v>106</v>
      </c>
      <c r="G523" t="s">
        <v>530</v>
      </c>
    </row>
    <row r="524" spans="1:7">
      <c r="A524">
        <v>2019</v>
      </c>
      <c r="B524" t="s">
        <v>451</v>
      </c>
      <c r="C524" t="s">
        <v>541</v>
      </c>
      <c r="D524" t="s">
        <v>487</v>
      </c>
      <c r="E524">
        <v>40</v>
      </c>
      <c r="F524">
        <v>187</v>
      </c>
      <c r="G524" t="s">
        <v>530</v>
      </c>
    </row>
    <row r="525" spans="1:7">
      <c r="A525">
        <v>2019</v>
      </c>
      <c r="B525" t="s">
        <v>451</v>
      </c>
      <c r="C525" t="s">
        <v>541</v>
      </c>
      <c r="D525" t="s">
        <v>491</v>
      </c>
      <c r="E525">
        <v>30</v>
      </c>
      <c r="F525">
        <v>130</v>
      </c>
      <c r="G525" t="s">
        <v>530</v>
      </c>
    </row>
    <row r="526" spans="1:7">
      <c r="A526">
        <v>2019</v>
      </c>
      <c r="B526" t="s">
        <v>451</v>
      </c>
      <c r="C526" t="s">
        <v>541</v>
      </c>
      <c r="D526" t="s">
        <v>492</v>
      </c>
      <c r="E526">
        <v>60</v>
      </c>
      <c r="F526">
        <v>316</v>
      </c>
      <c r="G526" t="s">
        <v>530</v>
      </c>
    </row>
    <row r="527" spans="1:7">
      <c r="A527">
        <v>2019</v>
      </c>
      <c r="B527" t="s">
        <v>451</v>
      </c>
      <c r="C527" t="s">
        <v>541</v>
      </c>
      <c r="D527" t="s">
        <v>493</v>
      </c>
      <c r="E527">
        <v>1</v>
      </c>
      <c r="F527">
        <v>6</v>
      </c>
      <c r="G527" t="s">
        <v>530</v>
      </c>
    </row>
    <row r="528" spans="1:7">
      <c r="A528">
        <v>2019</v>
      </c>
      <c r="B528" t="s">
        <v>451</v>
      </c>
      <c r="C528" t="s">
        <v>541</v>
      </c>
      <c r="D528" t="s">
        <v>494</v>
      </c>
      <c r="E528">
        <v>1</v>
      </c>
      <c r="F528">
        <v>2</v>
      </c>
      <c r="G528" t="s">
        <v>530</v>
      </c>
    </row>
    <row r="529" spans="1:7">
      <c r="A529">
        <v>2019</v>
      </c>
      <c r="B529" t="s">
        <v>451</v>
      </c>
      <c r="C529" t="s">
        <v>541</v>
      </c>
      <c r="D529" t="s">
        <v>518</v>
      </c>
      <c r="E529">
        <v>1</v>
      </c>
      <c r="F529">
        <v>1</v>
      </c>
      <c r="G529" t="s">
        <v>530</v>
      </c>
    </row>
    <row r="530" spans="1:7">
      <c r="A530">
        <v>2019</v>
      </c>
      <c r="B530" t="s">
        <v>451</v>
      </c>
      <c r="C530" t="s">
        <v>541</v>
      </c>
      <c r="D530" t="s">
        <v>488</v>
      </c>
      <c r="E530">
        <v>23</v>
      </c>
      <c r="F530">
        <v>76</v>
      </c>
      <c r="G530" t="s">
        <v>530</v>
      </c>
    </row>
    <row r="531" spans="1:7">
      <c r="A531">
        <v>2019</v>
      </c>
      <c r="B531" t="s">
        <v>451</v>
      </c>
      <c r="C531" t="s">
        <v>541</v>
      </c>
      <c r="D531" t="s">
        <v>489</v>
      </c>
      <c r="E531">
        <v>19</v>
      </c>
      <c r="F531">
        <v>62</v>
      </c>
      <c r="G531" t="s">
        <v>530</v>
      </c>
    </row>
    <row r="532" spans="1:7">
      <c r="A532">
        <v>2019</v>
      </c>
      <c r="B532" t="s">
        <v>451</v>
      </c>
      <c r="C532" t="s">
        <v>541</v>
      </c>
      <c r="D532" t="s">
        <v>498</v>
      </c>
      <c r="E532">
        <v>1</v>
      </c>
      <c r="F532">
        <v>1</v>
      </c>
      <c r="G532" t="s">
        <v>530</v>
      </c>
    </row>
    <row r="533" spans="1:7">
      <c r="A533">
        <v>2019</v>
      </c>
      <c r="B533" t="s">
        <v>451</v>
      </c>
      <c r="C533" t="s">
        <v>541</v>
      </c>
      <c r="D533" t="s">
        <v>499</v>
      </c>
      <c r="E533">
        <v>2</v>
      </c>
      <c r="F533">
        <v>6</v>
      </c>
      <c r="G533" t="s">
        <v>530</v>
      </c>
    </row>
    <row r="534" spans="1:7">
      <c r="A534">
        <v>2019</v>
      </c>
      <c r="B534" t="s">
        <v>451</v>
      </c>
      <c r="C534" t="s">
        <v>541</v>
      </c>
      <c r="D534" t="s">
        <v>465</v>
      </c>
      <c r="E534">
        <v>9</v>
      </c>
      <c r="F534">
        <v>61</v>
      </c>
      <c r="G534" t="s">
        <v>530</v>
      </c>
    </row>
    <row r="535" spans="1:7">
      <c r="A535">
        <v>2019</v>
      </c>
      <c r="B535" t="s">
        <v>451</v>
      </c>
      <c r="C535" t="s">
        <v>541</v>
      </c>
      <c r="D535" t="s">
        <v>500</v>
      </c>
      <c r="E535">
        <v>7</v>
      </c>
      <c r="F535">
        <v>25</v>
      </c>
      <c r="G535" t="s">
        <v>530</v>
      </c>
    </row>
    <row r="536" spans="1:7">
      <c r="A536">
        <v>2019</v>
      </c>
      <c r="B536" t="s">
        <v>451</v>
      </c>
      <c r="C536" t="s">
        <v>541</v>
      </c>
      <c r="D536" t="s">
        <v>520</v>
      </c>
      <c r="E536">
        <v>2</v>
      </c>
      <c r="F536">
        <v>2</v>
      </c>
      <c r="G536" t="s">
        <v>530</v>
      </c>
    </row>
    <row r="537" spans="1:7">
      <c r="A537">
        <v>2019</v>
      </c>
      <c r="B537" t="s">
        <v>451</v>
      </c>
      <c r="C537" t="s">
        <v>541</v>
      </c>
      <c r="D537" t="s">
        <v>527</v>
      </c>
      <c r="E537">
        <v>1</v>
      </c>
      <c r="F537">
        <v>2</v>
      </c>
      <c r="G537" t="s">
        <v>530</v>
      </c>
    </row>
    <row r="538" spans="1:7">
      <c r="A538">
        <v>2019</v>
      </c>
      <c r="B538" t="s">
        <v>451</v>
      </c>
      <c r="C538" t="s">
        <v>541</v>
      </c>
      <c r="D538" t="s">
        <v>502</v>
      </c>
      <c r="E538">
        <v>4</v>
      </c>
      <c r="F538">
        <v>10</v>
      </c>
      <c r="G538" t="s">
        <v>530</v>
      </c>
    </row>
    <row r="539" spans="1:7">
      <c r="A539">
        <v>2019</v>
      </c>
      <c r="B539" t="s">
        <v>451</v>
      </c>
      <c r="C539" t="s">
        <v>541</v>
      </c>
      <c r="D539" t="s">
        <v>503</v>
      </c>
      <c r="E539">
        <v>4</v>
      </c>
      <c r="F539">
        <v>12</v>
      </c>
      <c r="G539" t="s">
        <v>530</v>
      </c>
    </row>
    <row r="540" spans="1:7">
      <c r="A540">
        <v>2019</v>
      </c>
      <c r="B540" t="s">
        <v>451</v>
      </c>
      <c r="C540" t="s">
        <v>541</v>
      </c>
      <c r="D540" t="s">
        <v>504</v>
      </c>
      <c r="E540">
        <v>1</v>
      </c>
      <c r="F540">
        <v>2</v>
      </c>
      <c r="G540" t="s">
        <v>530</v>
      </c>
    </row>
    <row r="541" spans="1:7">
      <c r="A541">
        <v>2019</v>
      </c>
      <c r="B541" t="s">
        <v>451</v>
      </c>
      <c r="C541" t="s">
        <v>541</v>
      </c>
      <c r="D541" t="s">
        <v>506</v>
      </c>
      <c r="E541">
        <v>7</v>
      </c>
      <c r="F541">
        <v>32</v>
      </c>
      <c r="G541" t="s">
        <v>530</v>
      </c>
    </row>
    <row r="542" spans="1:7">
      <c r="A542">
        <v>2019</v>
      </c>
      <c r="B542" t="s">
        <v>451</v>
      </c>
      <c r="C542" t="s">
        <v>541</v>
      </c>
      <c r="D542" t="s">
        <v>467</v>
      </c>
      <c r="E542">
        <v>19</v>
      </c>
      <c r="F542">
        <v>48</v>
      </c>
      <c r="G542" t="s">
        <v>530</v>
      </c>
    </row>
    <row r="543" spans="1:7">
      <c r="A543">
        <v>2019</v>
      </c>
      <c r="B543" t="s">
        <v>451</v>
      </c>
      <c r="C543" t="s">
        <v>541</v>
      </c>
      <c r="D543" t="s">
        <v>509</v>
      </c>
      <c r="E543">
        <v>5</v>
      </c>
      <c r="F543">
        <v>16</v>
      </c>
      <c r="G543" t="s">
        <v>530</v>
      </c>
    </row>
    <row r="544" spans="1:7">
      <c r="A544">
        <v>2019</v>
      </c>
      <c r="B544" t="s">
        <v>451</v>
      </c>
      <c r="C544" t="s">
        <v>541</v>
      </c>
      <c r="D544" t="s">
        <v>496</v>
      </c>
      <c r="E544">
        <v>12</v>
      </c>
      <c r="F544">
        <v>55</v>
      </c>
      <c r="G544" t="s">
        <v>530</v>
      </c>
    </row>
    <row r="545" spans="1:7">
      <c r="A545">
        <v>2019</v>
      </c>
      <c r="B545" t="s">
        <v>451</v>
      </c>
      <c r="C545" t="s">
        <v>541</v>
      </c>
      <c r="D545" t="s">
        <v>522</v>
      </c>
      <c r="E545">
        <v>1</v>
      </c>
      <c r="F545">
        <v>1</v>
      </c>
      <c r="G545" t="s">
        <v>530</v>
      </c>
    </row>
    <row r="546" spans="1:7">
      <c r="A546">
        <v>2019</v>
      </c>
      <c r="B546" t="s">
        <v>451</v>
      </c>
      <c r="C546" t="s">
        <v>541</v>
      </c>
      <c r="D546" t="s">
        <v>523</v>
      </c>
      <c r="E546">
        <v>1</v>
      </c>
      <c r="F546">
        <v>2</v>
      </c>
      <c r="G546" t="s">
        <v>530</v>
      </c>
    </row>
    <row r="547" spans="1:7">
      <c r="A547">
        <v>2019</v>
      </c>
      <c r="B547" t="s">
        <v>451</v>
      </c>
      <c r="C547" t="s">
        <v>541</v>
      </c>
      <c r="D547" t="s">
        <v>512</v>
      </c>
      <c r="E547">
        <v>0</v>
      </c>
      <c r="F547">
        <v>0</v>
      </c>
      <c r="G547" t="s">
        <v>530</v>
      </c>
    </row>
    <row r="548" spans="1:7">
      <c r="A548">
        <v>2019</v>
      </c>
      <c r="B548" t="s">
        <v>451</v>
      </c>
      <c r="C548" t="s">
        <v>541</v>
      </c>
      <c r="D548" t="s">
        <v>514</v>
      </c>
      <c r="E548">
        <v>13</v>
      </c>
      <c r="F548">
        <v>26</v>
      </c>
      <c r="G548" t="s">
        <v>530</v>
      </c>
    </row>
    <row r="549" spans="1:7">
      <c r="A549">
        <v>2019</v>
      </c>
      <c r="B549" t="s">
        <v>451</v>
      </c>
      <c r="C549" t="s">
        <v>542</v>
      </c>
      <c r="D549" t="s">
        <v>468</v>
      </c>
      <c r="E549">
        <v>15</v>
      </c>
      <c r="F549">
        <v>44</v>
      </c>
      <c r="G549" t="s">
        <v>530</v>
      </c>
    </row>
    <row r="550" spans="1:7">
      <c r="A550">
        <v>2019</v>
      </c>
      <c r="B550" t="s">
        <v>451</v>
      </c>
      <c r="C550" t="s">
        <v>542</v>
      </c>
      <c r="D550" t="s">
        <v>531</v>
      </c>
      <c r="E550">
        <v>2</v>
      </c>
      <c r="F550">
        <v>6</v>
      </c>
      <c r="G550" t="s">
        <v>530</v>
      </c>
    </row>
    <row r="551" spans="1:7">
      <c r="A551">
        <v>2019</v>
      </c>
      <c r="B551" t="s">
        <v>451</v>
      </c>
      <c r="C551" t="s">
        <v>542</v>
      </c>
      <c r="D551" t="s">
        <v>469</v>
      </c>
      <c r="E551">
        <v>53</v>
      </c>
      <c r="F551">
        <v>163</v>
      </c>
      <c r="G551" t="s">
        <v>530</v>
      </c>
    </row>
    <row r="552" spans="1:7">
      <c r="A552">
        <v>2019</v>
      </c>
      <c r="B552" t="s">
        <v>451</v>
      </c>
      <c r="C552" t="s">
        <v>542</v>
      </c>
      <c r="D552" t="s">
        <v>470</v>
      </c>
      <c r="E552">
        <v>32</v>
      </c>
      <c r="F552">
        <v>176</v>
      </c>
      <c r="G552" t="s">
        <v>530</v>
      </c>
    </row>
    <row r="553" spans="1:7">
      <c r="A553">
        <v>2019</v>
      </c>
      <c r="B553" t="s">
        <v>451</v>
      </c>
      <c r="C553" t="s">
        <v>542</v>
      </c>
      <c r="D553" t="s">
        <v>471</v>
      </c>
      <c r="E553">
        <v>7</v>
      </c>
      <c r="F553">
        <v>18</v>
      </c>
      <c r="G553" t="s">
        <v>530</v>
      </c>
    </row>
    <row r="554" spans="1:7">
      <c r="A554">
        <v>2019</v>
      </c>
      <c r="B554" t="s">
        <v>451</v>
      </c>
      <c r="C554" t="s">
        <v>542</v>
      </c>
      <c r="D554" t="s">
        <v>472</v>
      </c>
      <c r="E554">
        <v>5</v>
      </c>
      <c r="F554">
        <v>23</v>
      </c>
      <c r="G554" t="s">
        <v>530</v>
      </c>
    </row>
    <row r="555" spans="1:7">
      <c r="A555">
        <v>2019</v>
      </c>
      <c r="B555" t="s">
        <v>451</v>
      </c>
      <c r="C555" t="s">
        <v>542</v>
      </c>
      <c r="D555" t="s">
        <v>473</v>
      </c>
      <c r="E555">
        <v>29</v>
      </c>
      <c r="F555">
        <v>72</v>
      </c>
      <c r="G555" t="s">
        <v>530</v>
      </c>
    </row>
    <row r="556" spans="1:7">
      <c r="A556">
        <v>2019</v>
      </c>
      <c r="B556" t="s">
        <v>451</v>
      </c>
      <c r="C556" t="s">
        <v>542</v>
      </c>
      <c r="D556" t="s">
        <v>474</v>
      </c>
      <c r="E556">
        <v>10</v>
      </c>
      <c r="F556">
        <v>18</v>
      </c>
      <c r="G556" t="s">
        <v>530</v>
      </c>
    </row>
    <row r="557" spans="1:7">
      <c r="A557">
        <v>2019</v>
      </c>
      <c r="B557" t="s">
        <v>451</v>
      </c>
      <c r="C557" t="s">
        <v>542</v>
      </c>
      <c r="D557" t="s">
        <v>475</v>
      </c>
      <c r="E557">
        <v>1</v>
      </c>
      <c r="F557">
        <v>2</v>
      </c>
      <c r="G557" t="s">
        <v>530</v>
      </c>
    </row>
    <row r="558" spans="1:7">
      <c r="A558">
        <v>2019</v>
      </c>
      <c r="B558" t="s">
        <v>451</v>
      </c>
      <c r="C558" t="s">
        <v>542</v>
      </c>
      <c r="D558" t="s">
        <v>476</v>
      </c>
      <c r="E558">
        <v>7</v>
      </c>
      <c r="F558">
        <v>28</v>
      </c>
      <c r="G558" t="s">
        <v>530</v>
      </c>
    </row>
    <row r="559" spans="1:7">
      <c r="A559">
        <v>2019</v>
      </c>
      <c r="B559" t="s">
        <v>451</v>
      </c>
      <c r="C559" t="s">
        <v>542</v>
      </c>
      <c r="D559" t="s">
        <v>477</v>
      </c>
      <c r="E559">
        <v>34</v>
      </c>
      <c r="F559">
        <v>77</v>
      </c>
      <c r="G559" t="s">
        <v>530</v>
      </c>
    </row>
    <row r="560" spans="1:7">
      <c r="A560">
        <v>2019</v>
      </c>
      <c r="B560" t="s">
        <v>451</v>
      </c>
      <c r="C560" t="s">
        <v>542</v>
      </c>
      <c r="D560" t="s">
        <v>478</v>
      </c>
      <c r="E560">
        <v>2</v>
      </c>
      <c r="F560">
        <v>3</v>
      </c>
      <c r="G560" t="s">
        <v>530</v>
      </c>
    </row>
    <row r="561" spans="1:7">
      <c r="A561">
        <v>2019</v>
      </c>
      <c r="B561" t="s">
        <v>451</v>
      </c>
      <c r="C561" t="s">
        <v>542</v>
      </c>
      <c r="D561" t="s">
        <v>480</v>
      </c>
      <c r="E561">
        <v>17</v>
      </c>
      <c r="F561">
        <v>39</v>
      </c>
      <c r="G561" t="s">
        <v>530</v>
      </c>
    </row>
    <row r="562" spans="1:7">
      <c r="A562">
        <v>2019</v>
      </c>
      <c r="B562" t="s">
        <v>451</v>
      </c>
      <c r="C562" t="s">
        <v>542</v>
      </c>
      <c r="D562" t="s">
        <v>481</v>
      </c>
      <c r="E562">
        <v>94</v>
      </c>
      <c r="F562">
        <v>110</v>
      </c>
      <c r="G562" t="s">
        <v>530</v>
      </c>
    </row>
    <row r="563" spans="1:7">
      <c r="A563">
        <v>2019</v>
      </c>
      <c r="B563" t="s">
        <v>451</v>
      </c>
      <c r="C563" t="s">
        <v>542</v>
      </c>
      <c r="D563" t="s">
        <v>482</v>
      </c>
      <c r="E563">
        <v>1</v>
      </c>
      <c r="F563">
        <v>1</v>
      </c>
      <c r="G563" t="s">
        <v>530</v>
      </c>
    </row>
    <row r="564" spans="1:7">
      <c r="A564">
        <v>2019</v>
      </c>
      <c r="B564" t="s">
        <v>451</v>
      </c>
      <c r="C564" t="s">
        <v>542</v>
      </c>
      <c r="D564" t="s">
        <v>483</v>
      </c>
      <c r="E564">
        <v>10</v>
      </c>
      <c r="F564">
        <v>19</v>
      </c>
      <c r="G564" t="s">
        <v>530</v>
      </c>
    </row>
    <row r="565" spans="1:7">
      <c r="A565">
        <v>2019</v>
      </c>
      <c r="B565" t="s">
        <v>451</v>
      </c>
      <c r="C565" t="s">
        <v>542</v>
      </c>
      <c r="D565" t="s">
        <v>484</v>
      </c>
      <c r="E565">
        <v>8</v>
      </c>
      <c r="F565">
        <v>39</v>
      </c>
      <c r="G565" t="s">
        <v>530</v>
      </c>
    </row>
    <row r="566" spans="1:7">
      <c r="A566">
        <v>2019</v>
      </c>
      <c r="B566" t="s">
        <v>451</v>
      </c>
      <c r="C566" t="s">
        <v>542</v>
      </c>
      <c r="D566" t="s">
        <v>516</v>
      </c>
      <c r="E566">
        <v>3</v>
      </c>
      <c r="F566">
        <v>7</v>
      </c>
      <c r="G566" t="s">
        <v>530</v>
      </c>
    </row>
    <row r="567" spans="1:7">
      <c r="A567">
        <v>2019</v>
      </c>
      <c r="B567" t="s">
        <v>451</v>
      </c>
      <c r="C567" t="s">
        <v>542</v>
      </c>
      <c r="D567" t="s">
        <v>485</v>
      </c>
      <c r="E567">
        <v>4</v>
      </c>
      <c r="F567">
        <v>15</v>
      </c>
      <c r="G567" t="s">
        <v>530</v>
      </c>
    </row>
    <row r="568" spans="1:7">
      <c r="A568">
        <v>2019</v>
      </c>
      <c r="B568" t="s">
        <v>452</v>
      </c>
      <c r="C568" t="s">
        <v>541</v>
      </c>
      <c r="D568" t="s">
        <v>486</v>
      </c>
      <c r="E568">
        <v>86</v>
      </c>
      <c r="F568">
        <v>270</v>
      </c>
      <c r="G568" t="s">
        <v>530</v>
      </c>
    </row>
    <row r="569" spans="1:7">
      <c r="A569">
        <v>2019</v>
      </c>
      <c r="B569" t="s">
        <v>452</v>
      </c>
      <c r="C569" t="s">
        <v>541</v>
      </c>
      <c r="D569" t="s">
        <v>487</v>
      </c>
      <c r="E569">
        <v>50</v>
      </c>
      <c r="F569">
        <v>312</v>
      </c>
      <c r="G569" t="s">
        <v>530</v>
      </c>
    </row>
    <row r="570" spans="1:7">
      <c r="A570">
        <v>2019</v>
      </c>
      <c r="B570" t="s">
        <v>452</v>
      </c>
      <c r="C570" t="s">
        <v>541</v>
      </c>
      <c r="D570" t="s">
        <v>491</v>
      </c>
      <c r="E570">
        <v>58</v>
      </c>
      <c r="F570">
        <v>312</v>
      </c>
      <c r="G570" t="s">
        <v>530</v>
      </c>
    </row>
    <row r="571" spans="1:7">
      <c r="A571">
        <v>2019</v>
      </c>
      <c r="B571" t="s">
        <v>452</v>
      </c>
      <c r="C571" t="s">
        <v>541</v>
      </c>
      <c r="D571" t="s">
        <v>492</v>
      </c>
      <c r="E571">
        <v>56</v>
      </c>
      <c r="F571">
        <v>283</v>
      </c>
      <c r="G571" t="s">
        <v>530</v>
      </c>
    </row>
    <row r="572" spans="1:7">
      <c r="A572">
        <v>2019</v>
      </c>
      <c r="B572" t="s">
        <v>452</v>
      </c>
      <c r="C572" t="s">
        <v>541</v>
      </c>
      <c r="D572" t="s">
        <v>517</v>
      </c>
      <c r="E572">
        <v>1</v>
      </c>
      <c r="F572">
        <v>2</v>
      </c>
      <c r="G572" t="s">
        <v>530</v>
      </c>
    </row>
    <row r="573" spans="1:7">
      <c r="A573">
        <v>2019</v>
      </c>
      <c r="B573" t="s">
        <v>452</v>
      </c>
      <c r="C573" t="s">
        <v>541</v>
      </c>
      <c r="D573" t="s">
        <v>518</v>
      </c>
      <c r="E573">
        <v>3</v>
      </c>
      <c r="F573">
        <v>9</v>
      </c>
      <c r="G573" t="s">
        <v>530</v>
      </c>
    </row>
    <row r="574" spans="1:7">
      <c r="A574">
        <v>2019</v>
      </c>
      <c r="B574" t="s">
        <v>452</v>
      </c>
      <c r="C574" t="s">
        <v>541</v>
      </c>
      <c r="D574" t="s">
        <v>488</v>
      </c>
      <c r="E574">
        <v>16</v>
      </c>
      <c r="F574">
        <v>51</v>
      </c>
      <c r="G574" t="s">
        <v>530</v>
      </c>
    </row>
    <row r="575" spans="1:7">
      <c r="A575">
        <v>2019</v>
      </c>
      <c r="B575" t="s">
        <v>452</v>
      </c>
      <c r="C575" t="s">
        <v>541</v>
      </c>
      <c r="D575" t="s">
        <v>489</v>
      </c>
      <c r="E575">
        <v>26</v>
      </c>
      <c r="F575">
        <v>79</v>
      </c>
      <c r="G575" t="s">
        <v>530</v>
      </c>
    </row>
    <row r="576" spans="1:7">
      <c r="A576">
        <v>2019</v>
      </c>
      <c r="B576" t="s">
        <v>452</v>
      </c>
      <c r="C576" t="s">
        <v>541</v>
      </c>
      <c r="D576" t="s">
        <v>519</v>
      </c>
      <c r="E576">
        <v>4</v>
      </c>
      <c r="F576">
        <v>16</v>
      </c>
      <c r="G576" t="s">
        <v>530</v>
      </c>
    </row>
    <row r="577" spans="1:7">
      <c r="A577">
        <v>2019</v>
      </c>
      <c r="B577" t="s">
        <v>452</v>
      </c>
      <c r="C577" t="s">
        <v>541</v>
      </c>
      <c r="D577" t="s">
        <v>498</v>
      </c>
      <c r="E577">
        <v>6</v>
      </c>
      <c r="F577">
        <v>12</v>
      </c>
      <c r="G577" t="s">
        <v>530</v>
      </c>
    </row>
    <row r="578" spans="1:7">
      <c r="A578">
        <v>2019</v>
      </c>
      <c r="B578" t="s">
        <v>452</v>
      </c>
      <c r="C578" t="s">
        <v>541</v>
      </c>
      <c r="D578" t="s">
        <v>499</v>
      </c>
      <c r="E578">
        <v>13</v>
      </c>
      <c r="F578">
        <v>65</v>
      </c>
      <c r="G578" t="s">
        <v>530</v>
      </c>
    </row>
    <row r="579" spans="1:7">
      <c r="A579">
        <v>2019</v>
      </c>
      <c r="B579" t="s">
        <v>452</v>
      </c>
      <c r="C579" t="s">
        <v>541</v>
      </c>
      <c r="D579" t="s">
        <v>465</v>
      </c>
      <c r="E579">
        <v>24</v>
      </c>
      <c r="F579">
        <v>113</v>
      </c>
      <c r="G579" t="s">
        <v>530</v>
      </c>
    </row>
    <row r="580" spans="1:7">
      <c r="A580">
        <v>2019</v>
      </c>
      <c r="B580" t="s">
        <v>452</v>
      </c>
      <c r="C580" t="s">
        <v>541</v>
      </c>
      <c r="D580" t="s">
        <v>500</v>
      </c>
      <c r="E580">
        <v>5</v>
      </c>
      <c r="F580">
        <v>21</v>
      </c>
      <c r="G580" t="s">
        <v>530</v>
      </c>
    </row>
    <row r="581" spans="1:7">
      <c r="A581">
        <v>2019</v>
      </c>
      <c r="B581" t="s">
        <v>452</v>
      </c>
      <c r="C581" t="s">
        <v>541</v>
      </c>
      <c r="D581" t="s">
        <v>529</v>
      </c>
      <c r="E581">
        <v>4</v>
      </c>
      <c r="F581">
        <v>8</v>
      </c>
      <c r="G581" t="s">
        <v>530</v>
      </c>
    </row>
    <row r="582" spans="1:7">
      <c r="A582">
        <v>2019</v>
      </c>
      <c r="B582" t="s">
        <v>452</v>
      </c>
      <c r="C582" t="s">
        <v>541</v>
      </c>
      <c r="D582" t="s">
        <v>502</v>
      </c>
      <c r="E582">
        <v>12</v>
      </c>
      <c r="F582">
        <v>59</v>
      </c>
      <c r="G582" t="s">
        <v>530</v>
      </c>
    </row>
    <row r="583" spans="1:7">
      <c r="A583">
        <v>2019</v>
      </c>
      <c r="B583" t="s">
        <v>452</v>
      </c>
      <c r="C583" t="s">
        <v>541</v>
      </c>
      <c r="D583" t="s">
        <v>532</v>
      </c>
      <c r="E583">
        <v>6</v>
      </c>
      <c r="F583">
        <v>22</v>
      </c>
      <c r="G583" t="s">
        <v>530</v>
      </c>
    </row>
    <row r="584" spans="1:7">
      <c r="A584">
        <v>2019</v>
      </c>
      <c r="B584" t="s">
        <v>452</v>
      </c>
      <c r="C584" t="s">
        <v>541</v>
      </c>
      <c r="D584" t="s">
        <v>525</v>
      </c>
      <c r="E584">
        <v>4</v>
      </c>
      <c r="F584">
        <v>7</v>
      </c>
      <c r="G584" t="s">
        <v>530</v>
      </c>
    </row>
    <row r="585" spans="1:7">
      <c r="A585">
        <v>2019</v>
      </c>
      <c r="B585" t="s">
        <v>452</v>
      </c>
      <c r="C585" t="s">
        <v>541</v>
      </c>
      <c r="D585" t="s">
        <v>503</v>
      </c>
      <c r="E585">
        <v>2</v>
      </c>
      <c r="F585">
        <v>6</v>
      </c>
      <c r="G585" t="s">
        <v>530</v>
      </c>
    </row>
    <row r="586" spans="1:7">
      <c r="A586">
        <v>2019</v>
      </c>
      <c r="B586" t="s">
        <v>452</v>
      </c>
      <c r="C586" t="s">
        <v>541</v>
      </c>
      <c r="D586" t="s">
        <v>506</v>
      </c>
      <c r="E586">
        <v>1</v>
      </c>
      <c r="F586">
        <v>2</v>
      </c>
      <c r="G586" t="s">
        <v>530</v>
      </c>
    </row>
    <row r="587" spans="1:7">
      <c r="A587">
        <v>2019</v>
      </c>
      <c r="B587" t="s">
        <v>452</v>
      </c>
      <c r="C587" t="s">
        <v>541</v>
      </c>
      <c r="D587" t="s">
        <v>507</v>
      </c>
      <c r="E587">
        <v>4</v>
      </c>
      <c r="F587">
        <v>12</v>
      </c>
      <c r="G587" t="s">
        <v>530</v>
      </c>
    </row>
    <row r="588" spans="1:7">
      <c r="A588">
        <v>2019</v>
      </c>
      <c r="B588" t="s">
        <v>452</v>
      </c>
      <c r="C588" t="s">
        <v>541</v>
      </c>
      <c r="D588" t="s">
        <v>495</v>
      </c>
      <c r="E588">
        <v>2</v>
      </c>
      <c r="F588">
        <v>6</v>
      </c>
      <c r="G588" t="s">
        <v>530</v>
      </c>
    </row>
    <row r="589" spans="1:7">
      <c r="A589">
        <v>2019</v>
      </c>
      <c r="B589" t="s">
        <v>452</v>
      </c>
      <c r="C589" t="s">
        <v>541</v>
      </c>
      <c r="D589" t="s">
        <v>533</v>
      </c>
      <c r="E589">
        <v>1</v>
      </c>
      <c r="F589">
        <v>4</v>
      </c>
      <c r="G589" t="s">
        <v>530</v>
      </c>
    </row>
    <row r="590" spans="1:7">
      <c r="A590">
        <v>2019</v>
      </c>
      <c r="B590" t="s">
        <v>452</v>
      </c>
      <c r="C590" t="s">
        <v>541</v>
      </c>
      <c r="D590" t="s">
        <v>467</v>
      </c>
      <c r="E590">
        <v>25</v>
      </c>
      <c r="F590">
        <v>68</v>
      </c>
      <c r="G590" t="s">
        <v>530</v>
      </c>
    </row>
    <row r="591" spans="1:7">
      <c r="A591">
        <v>2019</v>
      </c>
      <c r="B591" t="s">
        <v>452</v>
      </c>
      <c r="C591" t="s">
        <v>541</v>
      </c>
      <c r="D591" t="s">
        <v>509</v>
      </c>
      <c r="E591">
        <v>3</v>
      </c>
      <c r="F591">
        <v>3</v>
      </c>
      <c r="G591" t="s">
        <v>530</v>
      </c>
    </row>
    <row r="592" spans="1:7">
      <c r="A592">
        <v>2019</v>
      </c>
      <c r="B592" t="s">
        <v>452</v>
      </c>
      <c r="C592" t="s">
        <v>541</v>
      </c>
      <c r="D592" t="s">
        <v>496</v>
      </c>
      <c r="E592">
        <v>4</v>
      </c>
      <c r="F592">
        <v>8</v>
      </c>
      <c r="G592" t="s">
        <v>530</v>
      </c>
    </row>
    <row r="593" spans="1:7">
      <c r="A593">
        <v>2019</v>
      </c>
      <c r="B593" t="s">
        <v>452</v>
      </c>
      <c r="C593" t="s">
        <v>541</v>
      </c>
      <c r="D593" t="s">
        <v>514</v>
      </c>
      <c r="E593">
        <v>9</v>
      </c>
      <c r="F593">
        <v>32</v>
      </c>
      <c r="G593" t="s">
        <v>530</v>
      </c>
    </row>
    <row r="594" spans="1:7">
      <c r="A594">
        <v>2019</v>
      </c>
      <c r="B594" t="s">
        <v>452</v>
      </c>
      <c r="C594" t="s">
        <v>541</v>
      </c>
      <c r="D594" t="s">
        <v>515</v>
      </c>
      <c r="E594">
        <v>1</v>
      </c>
      <c r="F594">
        <v>2</v>
      </c>
      <c r="G594" t="s">
        <v>530</v>
      </c>
    </row>
    <row r="595" spans="1:7">
      <c r="A595">
        <v>2019</v>
      </c>
      <c r="B595" t="s">
        <v>452</v>
      </c>
      <c r="C595" t="s">
        <v>542</v>
      </c>
      <c r="D595" t="s">
        <v>468</v>
      </c>
      <c r="E595">
        <v>14</v>
      </c>
      <c r="F595">
        <v>25</v>
      </c>
      <c r="G595" t="s">
        <v>530</v>
      </c>
    </row>
    <row r="596" spans="1:7">
      <c r="A596">
        <v>2019</v>
      </c>
      <c r="B596" t="s">
        <v>452</v>
      </c>
      <c r="C596" t="s">
        <v>542</v>
      </c>
      <c r="D596" t="s">
        <v>531</v>
      </c>
      <c r="E596">
        <v>4</v>
      </c>
      <c r="F596">
        <v>13</v>
      </c>
      <c r="G596" t="s">
        <v>530</v>
      </c>
    </row>
    <row r="597" spans="1:7">
      <c r="A597">
        <v>2019</v>
      </c>
      <c r="B597" t="s">
        <v>452</v>
      </c>
      <c r="C597" t="s">
        <v>542</v>
      </c>
      <c r="D597" t="s">
        <v>469</v>
      </c>
      <c r="E597">
        <v>67</v>
      </c>
      <c r="F597">
        <v>380</v>
      </c>
      <c r="G597" t="s">
        <v>530</v>
      </c>
    </row>
    <row r="598" spans="1:7">
      <c r="A598">
        <v>2019</v>
      </c>
      <c r="B598" t="s">
        <v>452</v>
      </c>
      <c r="C598" t="s">
        <v>542</v>
      </c>
      <c r="D598" t="s">
        <v>470</v>
      </c>
      <c r="E598">
        <v>24</v>
      </c>
      <c r="F598">
        <v>103</v>
      </c>
      <c r="G598" t="s">
        <v>530</v>
      </c>
    </row>
    <row r="599" spans="1:7">
      <c r="A599">
        <v>2019</v>
      </c>
      <c r="B599" t="s">
        <v>452</v>
      </c>
      <c r="C599" t="s">
        <v>542</v>
      </c>
      <c r="D599" t="s">
        <v>471</v>
      </c>
      <c r="E599">
        <v>8</v>
      </c>
      <c r="F599">
        <v>35</v>
      </c>
      <c r="G599" t="s">
        <v>530</v>
      </c>
    </row>
    <row r="600" spans="1:7">
      <c r="A600">
        <v>2019</v>
      </c>
      <c r="B600" t="s">
        <v>452</v>
      </c>
      <c r="C600" t="s">
        <v>542</v>
      </c>
      <c r="D600" t="s">
        <v>472</v>
      </c>
      <c r="E600">
        <v>2</v>
      </c>
      <c r="F600">
        <v>3</v>
      </c>
      <c r="G600" t="s">
        <v>530</v>
      </c>
    </row>
    <row r="601" spans="1:7">
      <c r="A601">
        <v>2019</v>
      </c>
      <c r="B601" t="s">
        <v>452</v>
      </c>
      <c r="C601" t="s">
        <v>542</v>
      </c>
      <c r="D601" t="s">
        <v>473</v>
      </c>
      <c r="E601">
        <v>20</v>
      </c>
      <c r="F601">
        <v>104</v>
      </c>
      <c r="G601" t="s">
        <v>530</v>
      </c>
    </row>
    <row r="602" spans="1:7">
      <c r="A602">
        <v>2019</v>
      </c>
      <c r="B602" t="s">
        <v>452</v>
      </c>
      <c r="C602" t="s">
        <v>542</v>
      </c>
      <c r="D602" t="s">
        <v>474</v>
      </c>
      <c r="E602">
        <v>19</v>
      </c>
      <c r="F602">
        <v>116</v>
      </c>
      <c r="G602" t="s">
        <v>530</v>
      </c>
    </row>
    <row r="603" spans="1:7">
      <c r="A603">
        <v>2019</v>
      </c>
      <c r="B603" t="s">
        <v>452</v>
      </c>
      <c r="C603" t="s">
        <v>542</v>
      </c>
      <c r="D603" t="s">
        <v>475</v>
      </c>
      <c r="E603">
        <v>7</v>
      </c>
      <c r="F603">
        <v>18</v>
      </c>
      <c r="G603" t="s">
        <v>530</v>
      </c>
    </row>
    <row r="604" spans="1:7">
      <c r="A604">
        <v>2019</v>
      </c>
      <c r="B604" t="s">
        <v>452</v>
      </c>
      <c r="C604" t="s">
        <v>542</v>
      </c>
      <c r="D604" t="s">
        <v>476</v>
      </c>
      <c r="E604">
        <v>8</v>
      </c>
      <c r="F604">
        <v>21</v>
      </c>
      <c r="G604" t="s">
        <v>530</v>
      </c>
    </row>
    <row r="605" spans="1:7">
      <c r="A605">
        <v>2019</v>
      </c>
      <c r="B605" t="s">
        <v>452</v>
      </c>
      <c r="C605" t="s">
        <v>542</v>
      </c>
      <c r="D605" t="s">
        <v>477</v>
      </c>
      <c r="E605">
        <v>31</v>
      </c>
      <c r="F605">
        <v>108</v>
      </c>
      <c r="G605" t="s">
        <v>530</v>
      </c>
    </row>
    <row r="606" spans="1:7">
      <c r="A606">
        <v>2019</v>
      </c>
      <c r="B606" t="s">
        <v>452</v>
      </c>
      <c r="C606" t="s">
        <v>542</v>
      </c>
      <c r="D606" t="s">
        <v>478</v>
      </c>
      <c r="E606">
        <v>11</v>
      </c>
      <c r="F606">
        <v>32</v>
      </c>
      <c r="G606" t="s">
        <v>530</v>
      </c>
    </row>
    <row r="607" spans="1:7">
      <c r="A607">
        <v>2019</v>
      </c>
      <c r="B607" t="s">
        <v>452</v>
      </c>
      <c r="C607" t="s">
        <v>542</v>
      </c>
      <c r="D607" t="s">
        <v>479</v>
      </c>
      <c r="E607">
        <v>1</v>
      </c>
      <c r="F607">
        <v>2</v>
      </c>
      <c r="G607" t="s">
        <v>530</v>
      </c>
    </row>
    <row r="608" spans="1:7">
      <c r="A608">
        <v>2019</v>
      </c>
      <c r="B608" t="s">
        <v>452</v>
      </c>
      <c r="C608" t="s">
        <v>542</v>
      </c>
      <c r="D608" t="s">
        <v>480</v>
      </c>
      <c r="E608">
        <v>19</v>
      </c>
      <c r="F608">
        <v>56</v>
      </c>
      <c r="G608" t="s">
        <v>530</v>
      </c>
    </row>
    <row r="609" spans="1:7">
      <c r="A609">
        <v>2019</v>
      </c>
      <c r="B609" t="s">
        <v>452</v>
      </c>
      <c r="C609" t="s">
        <v>542</v>
      </c>
      <c r="D609" t="s">
        <v>481</v>
      </c>
      <c r="E609">
        <v>143</v>
      </c>
      <c r="F609">
        <v>257</v>
      </c>
      <c r="G609" t="s">
        <v>530</v>
      </c>
    </row>
    <row r="610" spans="1:7">
      <c r="A610">
        <v>2019</v>
      </c>
      <c r="B610" t="s">
        <v>452</v>
      </c>
      <c r="C610" t="s">
        <v>542</v>
      </c>
      <c r="D610" t="s">
        <v>482</v>
      </c>
      <c r="E610">
        <v>4</v>
      </c>
      <c r="F610">
        <v>5</v>
      </c>
      <c r="G610" t="s">
        <v>530</v>
      </c>
    </row>
    <row r="611" spans="1:7">
      <c r="A611">
        <v>2019</v>
      </c>
      <c r="B611" t="s">
        <v>452</v>
      </c>
      <c r="C611" t="s">
        <v>542</v>
      </c>
      <c r="D611" t="s">
        <v>483</v>
      </c>
      <c r="E611">
        <v>7</v>
      </c>
      <c r="F611">
        <v>13</v>
      </c>
      <c r="G611" t="s">
        <v>530</v>
      </c>
    </row>
    <row r="612" spans="1:7">
      <c r="A612">
        <v>2019</v>
      </c>
      <c r="B612" t="s">
        <v>452</v>
      </c>
      <c r="C612" t="s">
        <v>542</v>
      </c>
      <c r="D612" t="s">
        <v>484</v>
      </c>
      <c r="E612">
        <v>7</v>
      </c>
      <c r="F612">
        <v>13</v>
      </c>
      <c r="G612" t="s">
        <v>530</v>
      </c>
    </row>
    <row r="613" spans="1:7">
      <c r="A613">
        <v>2019</v>
      </c>
      <c r="B613" t="s">
        <v>452</v>
      </c>
      <c r="C613" t="s">
        <v>542</v>
      </c>
      <c r="D613" t="s">
        <v>516</v>
      </c>
      <c r="E613">
        <v>0</v>
      </c>
      <c r="F613">
        <v>24</v>
      </c>
      <c r="G613" t="s">
        <v>530</v>
      </c>
    </row>
    <row r="614" spans="1:7">
      <c r="A614">
        <v>2019</v>
      </c>
      <c r="B614" t="s">
        <v>452</v>
      </c>
      <c r="C614" t="s">
        <v>542</v>
      </c>
      <c r="D614" t="s">
        <v>485</v>
      </c>
      <c r="E614">
        <v>6</v>
      </c>
      <c r="F614">
        <v>15</v>
      </c>
      <c r="G614" t="s">
        <v>530</v>
      </c>
    </row>
    <row r="615" spans="1:7">
      <c r="A615">
        <v>2019</v>
      </c>
      <c r="B615" t="s">
        <v>453</v>
      </c>
      <c r="C615" t="s">
        <v>541</v>
      </c>
      <c r="D615" t="s">
        <v>486</v>
      </c>
      <c r="E615">
        <v>92</v>
      </c>
      <c r="F615">
        <v>415</v>
      </c>
      <c r="G615" t="s">
        <v>530</v>
      </c>
    </row>
    <row r="616" spans="1:7">
      <c r="A616">
        <v>2019</v>
      </c>
      <c r="B616" t="s">
        <v>453</v>
      </c>
      <c r="C616" t="s">
        <v>541</v>
      </c>
      <c r="D616" t="s">
        <v>487</v>
      </c>
      <c r="E616">
        <v>36</v>
      </c>
      <c r="F616">
        <v>168</v>
      </c>
      <c r="G616" t="s">
        <v>530</v>
      </c>
    </row>
    <row r="617" spans="1:7">
      <c r="A617">
        <v>2019</v>
      </c>
      <c r="B617" t="s">
        <v>453</v>
      </c>
      <c r="C617" t="s">
        <v>541</v>
      </c>
      <c r="D617" t="s">
        <v>491</v>
      </c>
      <c r="E617">
        <v>24</v>
      </c>
      <c r="F617">
        <v>126</v>
      </c>
      <c r="G617" t="s">
        <v>530</v>
      </c>
    </row>
    <row r="618" spans="1:7">
      <c r="A618">
        <v>2019</v>
      </c>
      <c r="B618" t="s">
        <v>453</v>
      </c>
      <c r="C618" t="s">
        <v>541</v>
      </c>
      <c r="D618" t="s">
        <v>492</v>
      </c>
      <c r="E618">
        <v>85</v>
      </c>
      <c r="F618">
        <v>467</v>
      </c>
      <c r="G618" t="s">
        <v>530</v>
      </c>
    </row>
    <row r="619" spans="1:7">
      <c r="A619">
        <v>2019</v>
      </c>
      <c r="B619" t="s">
        <v>453</v>
      </c>
      <c r="C619" t="s">
        <v>541</v>
      </c>
      <c r="D619" t="s">
        <v>493</v>
      </c>
      <c r="E619">
        <v>6</v>
      </c>
      <c r="F619">
        <v>48</v>
      </c>
      <c r="G619" t="s">
        <v>530</v>
      </c>
    </row>
    <row r="620" spans="1:7">
      <c r="A620">
        <v>2019</v>
      </c>
      <c r="B620" t="s">
        <v>453</v>
      </c>
      <c r="C620" t="s">
        <v>541</v>
      </c>
      <c r="D620" t="s">
        <v>494</v>
      </c>
      <c r="E620">
        <v>3</v>
      </c>
      <c r="F620">
        <v>16</v>
      </c>
      <c r="G620" t="s">
        <v>530</v>
      </c>
    </row>
    <row r="621" spans="1:7">
      <c r="A621">
        <v>2019</v>
      </c>
      <c r="B621" t="s">
        <v>453</v>
      </c>
      <c r="C621" t="s">
        <v>541</v>
      </c>
      <c r="D621" t="s">
        <v>517</v>
      </c>
      <c r="E621">
        <v>4</v>
      </c>
      <c r="F621">
        <v>29</v>
      </c>
      <c r="G621" t="s">
        <v>530</v>
      </c>
    </row>
    <row r="622" spans="1:7">
      <c r="A622">
        <v>2019</v>
      </c>
      <c r="B622" t="s">
        <v>453</v>
      </c>
      <c r="C622" t="s">
        <v>541</v>
      </c>
      <c r="D622" t="s">
        <v>518</v>
      </c>
      <c r="E622">
        <v>0</v>
      </c>
      <c r="F622">
        <v>6</v>
      </c>
      <c r="G622" t="s">
        <v>530</v>
      </c>
    </row>
    <row r="623" spans="1:7">
      <c r="A623">
        <v>2019</v>
      </c>
      <c r="B623" t="s">
        <v>453</v>
      </c>
      <c r="C623" t="s">
        <v>541</v>
      </c>
      <c r="D623" t="s">
        <v>488</v>
      </c>
      <c r="E623">
        <v>13</v>
      </c>
      <c r="F623">
        <v>40</v>
      </c>
      <c r="G623" t="s">
        <v>530</v>
      </c>
    </row>
    <row r="624" spans="1:7">
      <c r="A624">
        <v>2019</v>
      </c>
      <c r="B624" t="s">
        <v>453</v>
      </c>
      <c r="C624" t="s">
        <v>541</v>
      </c>
      <c r="D624" t="s">
        <v>489</v>
      </c>
      <c r="E624">
        <v>24</v>
      </c>
      <c r="F624">
        <v>203</v>
      </c>
      <c r="G624" t="s">
        <v>530</v>
      </c>
    </row>
    <row r="625" spans="1:7">
      <c r="A625">
        <v>2019</v>
      </c>
      <c r="B625" t="s">
        <v>453</v>
      </c>
      <c r="C625" t="s">
        <v>541</v>
      </c>
      <c r="D625" t="s">
        <v>519</v>
      </c>
      <c r="E625">
        <v>3</v>
      </c>
      <c r="F625">
        <v>6</v>
      </c>
      <c r="G625" t="s">
        <v>530</v>
      </c>
    </row>
    <row r="626" spans="1:7">
      <c r="A626">
        <v>2019</v>
      </c>
      <c r="B626" t="s">
        <v>453</v>
      </c>
      <c r="C626" t="s">
        <v>541</v>
      </c>
      <c r="D626" t="s">
        <v>499</v>
      </c>
      <c r="E626">
        <v>2</v>
      </c>
      <c r="F626">
        <v>27</v>
      </c>
      <c r="G626" t="s">
        <v>530</v>
      </c>
    </row>
    <row r="627" spans="1:7">
      <c r="A627">
        <v>2019</v>
      </c>
      <c r="B627" t="s">
        <v>453</v>
      </c>
      <c r="C627" t="s">
        <v>541</v>
      </c>
      <c r="D627" t="s">
        <v>465</v>
      </c>
      <c r="E627">
        <v>13</v>
      </c>
      <c r="F627">
        <v>50</v>
      </c>
      <c r="G627" t="s">
        <v>530</v>
      </c>
    </row>
    <row r="628" spans="1:7">
      <c r="A628">
        <v>2019</v>
      </c>
      <c r="B628" t="s">
        <v>453</v>
      </c>
      <c r="C628" t="s">
        <v>541</v>
      </c>
      <c r="D628" t="s">
        <v>534</v>
      </c>
      <c r="E628">
        <v>2</v>
      </c>
      <c r="F628">
        <v>4</v>
      </c>
      <c r="G628" t="s">
        <v>530</v>
      </c>
    </row>
    <row r="629" spans="1:7">
      <c r="A629">
        <v>2019</v>
      </c>
      <c r="B629" t="s">
        <v>453</v>
      </c>
      <c r="C629" t="s">
        <v>541</v>
      </c>
      <c r="D629" t="s">
        <v>527</v>
      </c>
      <c r="E629">
        <v>1</v>
      </c>
      <c r="F629">
        <v>2</v>
      </c>
      <c r="G629" t="s">
        <v>530</v>
      </c>
    </row>
    <row r="630" spans="1:7">
      <c r="A630">
        <v>2019</v>
      </c>
      <c r="B630" t="s">
        <v>453</v>
      </c>
      <c r="C630" t="s">
        <v>541</v>
      </c>
      <c r="D630" t="s">
        <v>502</v>
      </c>
      <c r="E630">
        <v>6</v>
      </c>
      <c r="F630">
        <v>19</v>
      </c>
      <c r="G630" t="s">
        <v>530</v>
      </c>
    </row>
    <row r="631" spans="1:7">
      <c r="A631">
        <v>2019</v>
      </c>
      <c r="B631" t="s">
        <v>453</v>
      </c>
      <c r="C631" t="s">
        <v>541</v>
      </c>
      <c r="D631" t="s">
        <v>525</v>
      </c>
      <c r="E631">
        <v>0</v>
      </c>
      <c r="F631">
        <v>3</v>
      </c>
      <c r="G631" t="s">
        <v>530</v>
      </c>
    </row>
    <row r="632" spans="1:7">
      <c r="A632">
        <v>2019</v>
      </c>
      <c r="B632" t="s">
        <v>453</v>
      </c>
      <c r="C632" t="s">
        <v>541</v>
      </c>
      <c r="D632" t="s">
        <v>503</v>
      </c>
      <c r="E632">
        <v>6</v>
      </c>
      <c r="F632">
        <v>20</v>
      </c>
      <c r="G632" t="s">
        <v>530</v>
      </c>
    </row>
    <row r="633" spans="1:7">
      <c r="A633">
        <v>2019</v>
      </c>
      <c r="B633" t="s">
        <v>453</v>
      </c>
      <c r="C633" t="s">
        <v>541</v>
      </c>
      <c r="D633" t="s">
        <v>504</v>
      </c>
      <c r="E633">
        <v>4</v>
      </c>
      <c r="F633">
        <v>28</v>
      </c>
      <c r="G633" t="s">
        <v>530</v>
      </c>
    </row>
    <row r="634" spans="1:7">
      <c r="A634">
        <v>2019</v>
      </c>
      <c r="B634" t="s">
        <v>453</v>
      </c>
      <c r="C634" t="s">
        <v>541</v>
      </c>
      <c r="D634" t="s">
        <v>506</v>
      </c>
      <c r="E634">
        <v>3</v>
      </c>
      <c r="F634">
        <v>7</v>
      </c>
      <c r="G634" t="s">
        <v>530</v>
      </c>
    </row>
    <row r="635" spans="1:7">
      <c r="A635">
        <v>2019</v>
      </c>
      <c r="B635" t="s">
        <v>453</v>
      </c>
      <c r="C635" t="s">
        <v>541</v>
      </c>
      <c r="D635" t="s">
        <v>490</v>
      </c>
      <c r="E635">
        <v>4</v>
      </c>
      <c r="F635">
        <v>8</v>
      </c>
      <c r="G635" t="s">
        <v>530</v>
      </c>
    </row>
    <row r="636" spans="1:7">
      <c r="A636">
        <v>2019</v>
      </c>
      <c r="B636" t="s">
        <v>453</v>
      </c>
      <c r="C636" t="s">
        <v>541</v>
      </c>
      <c r="D636" t="s">
        <v>467</v>
      </c>
      <c r="E636">
        <v>3</v>
      </c>
      <c r="F636">
        <v>24</v>
      </c>
      <c r="G636" t="s">
        <v>530</v>
      </c>
    </row>
    <row r="637" spans="1:7">
      <c r="A637">
        <v>2019</v>
      </c>
      <c r="B637" t="s">
        <v>453</v>
      </c>
      <c r="C637" t="s">
        <v>541</v>
      </c>
      <c r="D637" t="s">
        <v>509</v>
      </c>
      <c r="E637">
        <v>2</v>
      </c>
      <c r="F637">
        <v>8</v>
      </c>
      <c r="G637" t="s">
        <v>530</v>
      </c>
    </row>
    <row r="638" spans="1:7">
      <c r="A638">
        <v>2019</v>
      </c>
      <c r="B638" t="s">
        <v>453</v>
      </c>
      <c r="C638" t="s">
        <v>541</v>
      </c>
      <c r="D638" t="s">
        <v>528</v>
      </c>
      <c r="E638">
        <v>2</v>
      </c>
      <c r="F638">
        <v>6</v>
      </c>
      <c r="G638" t="s">
        <v>530</v>
      </c>
    </row>
    <row r="639" spans="1:7">
      <c r="A639">
        <v>2019</v>
      </c>
      <c r="B639" t="s">
        <v>453</v>
      </c>
      <c r="C639" t="s">
        <v>541</v>
      </c>
      <c r="D639" t="s">
        <v>512</v>
      </c>
      <c r="E639">
        <v>1</v>
      </c>
      <c r="F639">
        <v>2</v>
      </c>
      <c r="G639" t="s">
        <v>530</v>
      </c>
    </row>
    <row r="640" spans="1:7">
      <c r="A640">
        <v>2019</v>
      </c>
      <c r="B640" t="s">
        <v>453</v>
      </c>
      <c r="C640" t="s">
        <v>541</v>
      </c>
      <c r="D640" t="s">
        <v>513</v>
      </c>
      <c r="E640">
        <v>1</v>
      </c>
      <c r="F640">
        <v>2</v>
      </c>
      <c r="G640" t="s">
        <v>530</v>
      </c>
    </row>
    <row r="641" spans="1:7">
      <c r="A641">
        <v>2019</v>
      </c>
      <c r="B641" t="s">
        <v>453</v>
      </c>
      <c r="C641" t="s">
        <v>541</v>
      </c>
      <c r="D641" t="s">
        <v>514</v>
      </c>
      <c r="E641">
        <v>11</v>
      </c>
      <c r="F641">
        <v>35</v>
      </c>
      <c r="G641" t="s">
        <v>530</v>
      </c>
    </row>
    <row r="642" spans="1:7">
      <c r="A642">
        <v>2019</v>
      </c>
      <c r="B642" t="s">
        <v>453</v>
      </c>
      <c r="C642" t="s">
        <v>542</v>
      </c>
      <c r="D642" t="s">
        <v>468</v>
      </c>
      <c r="E642">
        <v>45</v>
      </c>
      <c r="F642">
        <v>166</v>
      </c>
      <c r="G642" t="s">
        <v>530</v>
      </c>
    </row>
    <row r="643" spans="1:7">
      <c r="A643">
        <v>2019</v>
      </c>
      <c r="B643" t="s">
        <v>453</v>
      </c>
      <c r="C643" t="s">
        <v>542</v>
      </c>
      <c r="D643" t="s">
        <v>469</v>
      </c>
      <c r="E643">
        <v>121</v>
      </c>
      <c r="F643">
        <v>614</v>
      </c>
      <c r="G643" t="s">
        <v>530</v>
      </c>
    </row>
    <row r="644" spans="1:7">
      <c r="A644">
        <v>2019</v>
      </c>
      <c r="B644" t="s">
        <v>453</v>
      </c>
      <c r="C644" t="s">
        <v>542</v>
      </c>
      <c r="D644" t="s">
        <v>470</v>
      </c>
      <c r="E644">
        <v>52</v>
      </c>
      <c r="F644">
        <v>286</v>
      </c>
      <c r="G644" t="s">
        <v>530</v>
      </c>
    </row>
    <row r="645" spans="1:7">
      <c r="A645">
        <v>2019</v>
      </c>
      <c r="B645" t="s">
        <v>453</v>
      </c>
      <c r="C645" t="s">
        <v>542</v>
      </c>
      <c r="D645" t="s">
        <v>471</v>
      </c>
      <c r="E645">
        <v>7</v>
      </c>
      <c r="F645">
        <v>32</v>
      </c>
      <c r="G645" t="s">
        <v>530</v>
      </c>
    </row>
    <row r="646" spans="1:7">
      <c r="A646">
        <v>2019</v>
      </c>
      <c r="B646" t="s">
        <v>453</v>
      </c>
      <c r="C646" t="s">
        <v>542</v>
      </c>
      <c r="D646" t="s">
        <v>472</v>
      </c>
      <c r="E646">
        <v>22</v>
      </c>
      <c r="F646">
        <v>112</v>
      </c>
      <c r="G646" t="s">
        <v>530</v>
      </c>
    </row>
    <row r="647" spans="1:7">
      <c r="A647">
        <v>2019</v>
      </c>
      <c r="B647" t="s">
        <v>453</v>
      </c>
      <c r="C647" t="s">
        <v>542</v>
      </c>
      <c r="D647" t="s">
        <v>473</v>
      </c>
      <c r="E647">
        <v>37</v>
      </c>
      <c r="F647">
        <v>193</v>
      </c>
      <c r="G647" t="s">
        <v>530</v>
      </c>
    </row>
    <row r="648" spans="1:7">
      <c r="A648">
        <v>2019</v>
      </c>
      <c r="B648" t="s">
        <v>453</v>
      </c>
      <c r="C648" t="s">
        <v>542</v>
      </c>
      <c r="D648" t="s">
        <v>474</v>
      </c>
      <c r="E648">
        <v>43</v>
      </c>
      <c r="F648">
        <v>170</v>
      </c>
      <c r="G648" t="s">
        <v>530</v>
      </c>
    </row>
    <row r="649" spans="1:7">
      <c r="A649">
        <v>2019</v>
      </c>
      <c r="B649" t="s">
        <v>453</v>
      </c>
      <c r="C649" t="s">
        <v>542</v>
      </c>
      <c r="D649" t="s">
        <v>475</v>
      </c>
      <c r="E649">
        <v>2</v>
      </c>
      <c r="F649">
        <v>7</v>
      </c>
      <c r="G649" t="s">
        <v>530</v>
      </c>
    </row>
    <row r="650" spans="1:7">
      <c r="A650">
        <v>2019</v>
      </c>
      <c r="B650" t="s">
        <v>453</v>
      </c>
      <c r="C650" t="s">
        <v>542</v>
      </c>
      <c r="D650" t="s">
        <v>476</v>
      </c>
      <c r="E650">
        <v>10</v>
      </c>
      <c r="F650">
        <v>39</v>
      </c>
      <c r="G650" t="s">
        <v>530</v>
      </c>
    </row>
    <row r="651" spans="1:7">
      <c r="A651">
        <v>2019</v>
      </c>
      <c r="B651" t="s">
        <v>453</v>
      </c>
      <c r="C651" t="s">
        <v>542</v>
      </c>
      <c r="D651" t="s">
        <v>477</v>
      </c>
      <c r="E651">
        <v>89</v>
      </c>
      <c r="F651">
        <v>315</v>
      </c>
      <c r="G651" t="s">
        <v>530</v>
      </c>
    </row>
    <row r="652" spans="1:7">
      <c r="A652">
        <v>2019</v>
      </c>
      <c r="B652" t="s">
        <v>453</v>
      </c>
      <c r="C652" t="s">
        <v>542</v>
      </c>
      <c r="D652" t="s">
        <v>478</v>
      </c>
      <c r="E652">
        <v>13</v>
      </c>
      <c r="F652">
        <v>27</v>
      </c>
      <c r="G652" t="s">
        <v>530</v>
      </c>
    </row>
    <row r="653" spans="1:7">
      <c r="A653">
        <v>2019</v>
      </c>
      <c r="B653" t="s">
        <v>453</v>
      </c>
      <c r="C653" t="s">
        <v>542</v>
      </c>
      <c r="D653" t="s">
        <v>479</v>
      </c>
      <c r="E653">
        <v>4</v>
      </c>
      <c r="F653">
        <v>8</v>
      </c>
      <c r="G653" t="s">
        <v>530</v>
      </c>
    </row>
    <row r="654" spans="1:7">
      <c r="A654">
        <v>2019</v>
      </c>
      <c r="B654" t="s">
        <v>453</v>
      </c>
      <c r="C654" t="s">
        <v>542</v>
      </c>
      <c r="D654" t="s">
        <v>480</v>
      </c>
      <c r="E654">
        <v>30</v>
      </c>
      <c r="F654">
        <v>207</v>
      </c>
      <c r="G654" t="s">
        <v>530</v>
      </c>
    </row>
    <row r="655" spans="1:7">
      <c r="A655">
        <v>2019</v>
      </c>
      <c r="B655" t="s">
        <v>453</v>
      </c>
      <c r="C655" t="s">
        <v>542</v>
      </c>
      <c r="D655" t="s">
        <v>481</v>
      </c>
      <c r="E655">
        <v>199</v>
      </c>
      <c r="F655">
        <v>393</v>
      </c>
      <c r="G655" t="s">
        <v>530</v>
      </c>
    </row>
    <row r="656" spans="1:7">
      <c r="A656">
        <v>2019</v>
      </c>
      <c r="B656" t="s">
        <v>453</v>
      </c>
      <c r="C656" t="s">
        <v>542</v>
      </c>
      <c r="D656" t="s">
        <v>482</v>
      </c>
      <c r="E656">
        <v>2</v>
      </c>
      <c r="F656">
        <v>6</v>
      </c>
      <c r="G656" t="s">
        <v>530</v>
      </c>
    </row>
    <row r="657" spans="1:7">
      <c r="A657">
        <v>2019</v>
      </c>
      <c r="B657" t="s">
        <v>453</v>
      </c>
      <c r="C657" t="s">
        <v>542</v>
      </c>
      <c r="D657" t="s">
        <v>483</v>
      </c>
      <c r="E657">
        <v>16</v>
      </c>
      <c r="F657">
        <v>44</v>
      </c>
      <c r="G657" t="s">
        <v>530</v>
      </c>
    </row>
    <row r="658" spans="1:7">
      <c r="A658">
        <v>2019</v>
      </c>
      <c r="B658" t="s">
        <v>453</v>
      </c>
      <c r="C658" t="s">
        <v>542</v>
      </c>
      <c r="D658" t="s">
        <v>484</v>
      </c>
      <c r="E658">
        <v>16</v>
      </c>
      <c r="F658">
        <v>41</v>
      </c>
      <c r="G658" t="s">
        <v>530</v>
      </c>
    </row>
    <row r="659" spans="1:7">
      <c r="A659">
        <v>2019</v>
      </c>
      <c r="B659" t="s">
        <v>453</v>
      </c>
      <c r="C659" t="s">
        <v>542</v>
      </c>
      <c r="D659" t="s">
        <v>497</v>
      </c>
      <c r="E659">
        <v>3</v>
      </c>
      <c r="F659">
        <v>3</v>
      </c>
      <c r="G659" t="s">
        <v>530</v>
      </c>
    </row>
    <row r="660" spans="1:7">
      <c r="A660">
        <v>2019</v>
      </c>
      <c r="B660" t="s">
        <v>453</v>
      </c>
      <c r="C660" t="s">
        <v>542</v>
      </c>
      <c r="D660" t="s">
        <v>516</v>
      </c>
      <c r="E660">
        <v>5</v>
      </c>
      <c r="F660">
        <v>32</v>
      </c>
      <c r="G660" t="s">
        <v>530</v>
      </c>
    </row>
    <row r="661" spans="1:7">
      <c r="A661">
        <v>2019</v>
      </c>
      <c r="B661" t="s">
        <v>453</v>
      </c>
      <c r="C661" t="s">
        <v>542</v>
      </c>
      <c r="D661" t="s">
        <v>485</v>
      </c>
      <c r="E661">
        <v>7</v>
      </c>
      <c r="F661">
        <v>39</v>
      </c>
      <c r="G661" t="s">
        <v>530</v>
      </c>
    </row>
    <row r="662" spans="1:7">
      <c r="A662">
        <v>2019</v>
      </c>
      <c r="B662" t="s">
        <v>454</v>
      </c>
      <c r="C662" t="s">
        <v>541</v>
      </c>
      <c r="D662" t="s">
        <v>486</v>
      </c>
      <c r="E662">
        <v>79</v>
      </c>
      <c r="F662">
        <v>277</v>
      </c>
      <c r="G662" t="s">
        <v>530</v>
      </c>
    </row>
    <row r="663" spans="1:7">
      <c r="A663">
        <v>2019</v>
      </c>
      <c r="B663" t="s">
        <v>454</v>
      </c>
      <c r="C663" t="s">
        <v>541</v>
      </c>
      <c r="D663" t="s">
        <v>487</v>
      </c>
      <c r="E663">
        <v>38</v>
      </c>
      <c r="F663">
        <v>206</v>
      </c>
      <c r="G663" t="s">
        <v>530</v>
      </c>
    </row>
    <row r="664" spans="1:7">
      <c r="A664">
        <v>2019</v>
      </c>
      <c r="B664" t="s">
        <v>454</v>
      </c>
      <c r="C664" t="s">
        <v>541</v>
      </c>
      <c r="D664" t="s">
        <v>491</v>
      </c>
      <c r="E664">
        <v>37</v>
      </c>
      <c r="F664">
        <v>167</v>
      </c>
      <c r="G664" t="s">
        <v>530</v>
      </c>
    </row>
    <row r="665" spans="1:7">
      <c r="A665">
        <v>2019</v>
      </c>
      <c r="B665" t="s">
        <v>454</v>
      </c>
      <c r="C665" t="s">
        <v>541</v>
      </c>
      <c r="D665" t="s">
        <v>492</v>
      </c>
      <c r="E665">
        <v>64</v>
      </c>
      <c r="F665">
        <v>378</v>
      </c>
      <c r="G665" t="s">
        <v>530</v>
      </c>
    </row>
    <row r="666" spans="1:7">
      <c r="A666">
        <v>2019</v>
      </c>
      <c r="B666" t="s">
        <v>454</v>
      </c>
      <c r="C666" t="s">
        <v>541</v>
      </c>
      <c r="D666" t="s">
        <v>493</v>
      </c>
      <c r="E666">
        <v>7</v>
      </c>
      <c r="F666">
        <v>15</v>
      </c>
      <c r="G666" t="s">
        <v>530</v>
      </c>
    </row>
    <row r="667" spans="1:7">
      <c r="A667">
        <v>2019</v>
      </c>
      <c r="B667" t="s">
        <v>454</v>
      </c>
      <c r="C667" t="s">
        <v>541</v>
      </c>
      <c r="D667" t="s">
        <v>494</v>
      </c>
      <c r="E667">
        <v>0</v>
      </c>
      <c r="F667">
        <v>24</v>
      </c>
      <c r="G667" t="s">
        <v>530</v>
      </c>
    </row>
    <row r="668" spans="1:7">
      <c r="A668">
        <v>2019</v>
      </c>
      <c r="B668" t="s">
        <v>454</v>
      </c>
      <c r="C668" t="s">
        <v>541</v>
      </c>
      <c r="D668" t="s">
        <v>517</v>
      </c>
      <c r="E668">
        <v>1</v>
      </c>
      <c r="F668">
        <v>1</v>
      </c>
      <c r="G668" t="s">
        <v>530</v>
      </c>
    </row>
    <row r="669" spans="1:7">
      <c r="A669">
        <v>2019</v>
      </c>
      <c r="B669" t="s">
        <v>454</v>
      </c>
      <c r="C669" t="s">
        <v>541</v>
      </c>
      <c r="D669" t="s">
        <v>518</v>
      </c>
      <c r="E669">
        <v>1</v>
      </c>
      <c r="F669">
        <v>1</v>
      </c>
      <c r="G669" t="s">
        <v>530</v>
      </c>
    </row>
    <row r="670" spans="1:7">
      <c r="A670">
        <v>2019</v>
      </c>
      <c r="B670" t="s">
        <v>454</v>
      </c>
      <c r="C670" t="s">
        <v>541</v>
      </c>
      <c r="D670" t="s">
        <v>488</v>
      </c>
      <c r="E670">
        <v>8</v>
      </c>
      <c r="F670">
        <v>21</v>
      </c>
      <c r="G670" t="s">
        <v>530</v>
      </c>
    </row>
    <row r="671" spans="1:7">
      <c r="A671">
        <v>2019</v>
      </c>
      <c r="B671" t="s">
        <v>454</v>
      </c>
      <c r="C671" t="s">
        <v>541</v>
      </c>
      <c r="D671" t="s">
        <v>489</v>
      </c>
      <c r="E671">
        <v>23</v>
      </c>
      <c r="F671">
        <v>78</v>
      </c>
      <c r="G671" t="s">
        <v>530</v>
      </c>
    </row>
    <row r="672" spans="1:7">
      <c r="A672">
        <v>2019</v>
      </c>
      <c r="B672" t="s">
        <v>454</v>
      </c>
      <c r="C672" t="s">
        <v>541</v>
      </c>
      <c r="D672" t="s">
        <v>498</v>
      </c>
      <c r="E672">
        <v>4</v>
      </c>
      <c r="F672">
        <v>6</v>
      </c>
      <c r="G672" t="s">
        <v>530</v>
      </c>
    </row>
    <row r="673" spans="1:7">
      <c r="A673">
        <v>2019</v>
      </c>
      <c r="B673" t="s">
        <v>454</v>
      </c>
      <c r="C673" t="s">
        <v>541</v>
      </c>
      <c r="D673" t="s">
        <v>499</v>
      </c>
      <c r="E673">
        <v>3</v>
      </c>
      <c r="F673">
        <v>13</v>
      </c>
      <c r="G673" t="s">
        <v>530</v>
      </c>
    </row>
    <row r="674" spans="1:7">
      <c r="A674">
        <v>2019</v>
      </c>
      <c r="B674" t="s">
        <v>454</v>
      </c>
      <c r="C674" t="s">
        <v>541</v>
      </c>
      <c r="D674" t="s">
        <v>535</v>
      </c>
      <c r="E674">
        <v>1</v>
      </c>
      <c r="F674">
        <v>1</v>
      </c>
      <c r="G674" t="s">
        <v>530</v>
      </c>
    </row>
    <row r="675" spans="1:7">
      <c r="A675">
        <v>2019</v>
      </c>
      <c r="B675" t="s">
        <v>454</v>
      </c>
      <c r="C675" t="s">
        <v>541</v>
      </c>
      <c r="D675" t="s">
        <v>465</v>
      </c>
      <c r="E675">
        <v>12</v>
      </c>
      <c r="F675">
        <v>67</v>
      </c>
      <c r="G675" t="s">
        <v>530</v>
      </c>
    </row>
    <row r="676" spans="1:7">
      <c r="A676">
        <v>2019</v>
      </c>
      <c r="B676" t="s">
        <v>454</v>
      </c>
      <c r="C676" t="s">
        <v>541</v>
      </c>
      <c r="D676" t="s">
        <v>500</v>
      </c>
      <c r="E676">
        <v>5</v>
      </c>
      <c r="F676">
        <v>14</v>
      </c>
      <c r="G676" t="s">
        <v>530</v>
      </c>
    </row>
    <row r="677" spans="1:7">
      <c r="A677">
        <v>2019</v>
      </c>
      <c r="B677" t="s">
        <v>454</v>
      </c>
      <c r="C677" t="s">
        <v>541</v>
      </c>
      <c r="D677" t="s">
        <v>501</v>
      </c>
      <c r="E677">
        <v>3</v>
      </c>
      <c r="F677">
        <v>15</v>
      </c>
      <c r="G677" t="s">
        <v>530</v>
      </c>
    </row>
    <row r="678" spans="1:7">
      <c r="A678">
        <v>2019</v>
      </c>
      <c r="B678" t="s">
        <v>454</v>
      </c>
      <c r="C678" t="s">
        <v>541</v>
      </c>
      <c r="D678" t="s">
        <v>534</v>
      </c>
      <c r="E678">
        <v>0</v>
      </c>
      <c r="F678">
        <v>2</v>
      </c>
      <c r="G678" t="s">
        <v>530</v>
      </c>
    </row>
    <row r="679" spans="1:7">
      <c r="A679">
        <v>2019</v>
      </c>
      <c r="B679" t="s">
        <v>454</v>
      </c>
      <c r="C679" t="s">
        <v>541</v>
      </c>
      <c r="D679" t="s">
        <v>502</v>
      </c>
      <c r="E679">
        <v>6</v>
      </c>
      <c r="F679">
        <v>32</v>
      </c>
      <c r="G679" t="s">
        <v>530</v>
      </c>
    </row>
    <row r="680" spans="1:7">
      <c r="A680">
        <v>2019</v>
      </c>
      <c r="B680" t="s">
        <v>454</v>
      </c>
      <c r="C680" t="s">
        <v>541</v>
      </c>
      <c r="D680" t="s">
        <v>525</v>
      </c>
      <c r="E680">
        <v>3</v>
      </c>
      <c r="F680">
        <v>12</v>
      </c>
      <c r="G680" t="s">
        <v>530</v>
      </c>
    </row>
    <row r="681" spans="1:7">
      <c r="A681">
        <v>2019</v>
      </c>
      <c r="B681" t="s">
        <v>454</v>
      </c>
      <c r="C681" t="s">
        <v>541</v>
      </c>
      <c r="D681" t="s">
        <v>503</v>
      </c>
      <c r="E681">
        <v>3</v>
      </c>
      <c r="F681">
        <v>6</v>
      </c>
      <c r="G681" t="s">
        <v>530</v>
      </c>
    </row>
    <row r="682" spans="1:7">
      <c r="A682">
        <v>2019</v>
      </c>
      <c r="B682" t="s">
        <v>454</v>
      </c>
      <c r="C682" t="s">
        <v>541</v>
      </c>
      <c r="D682" t="s">
        <v>504</v>
      </c>
      <c r="E682">
        <v>2</v>
      </c>
      <c r="F682">
        <v>2</v>
      </c>
      <c r="G682" t="s">
        <v>530</v>
      </c>
    </row>
    <row r="683" spans="1:7">
      <c r="A683">
        <v>2019</v>
      </c>
      <c r="B683" t="s">
        <v>454</v>
      </c>
      <c r="C683" t="s">
        <v>541</v>
      </c>
      <c r="D683" t="s">
        <v>506</v>
      </c>
      <c r="E683">
        <v>3</v>
      </c>
      <c r="F683">
        <v>9</v>
      </c>
      <c r="G683" t="s">
        <v>530</v>
      </c>
    </row>
    <row r="684" spans="1:7">
      <c r="A684">
        <v>2019</v>
      </c>
      <c r="B684" t="s">
        <v>454</v>
      </c>
      <c r="C684" t="s">
        <v>541</v>
      </c>
      <c r="D684" t="s">
        <v>508</v>
      </c>
      <c r="E684">
        <v>1</v>
      </c>
      <c r="F684">
        <v>2</v>
      </c>
      <c r="G684" t="s">
        <v>530</v>
      </c>
    </row>
    <row r="685" spans="1:7">
      <c r="A685">
        <v>2019</v>
      </c>
      <c r="B685" t="s">
        <v>454</v>
      </c>
      <c r="C685" t="s">
        <v>541</v>
      </c>
      <c r="D685" t="s">
        <v>533</v>
      </c>
      <c r="E685">
        <v>1</v>
      </c>
      <c r="F685">
        <v>3</v>
      </c>
      <c r="G685" t="s">
        <v>530</v>
      </c>
    </row>
    <row r="686" spans="1:7">
      <c r="A686">
        <v>2019</v>
      </c>
      <c r="B686" t="s">
        <v>454</v>
      </c>
      <c r="C686" t="s">
        <v>541</v>
      </c>
      <c r="D686" t="s">
        <v>467</v>
      </c>
      <c r="E686">
        <v>22</v>
      </c>
      <c r="F686">
        <v>49</v>
      </c>
      <c r="G686" t="s">
        <v>530</v>
      </c>
    </row>
    <row r="687" spans="1:7">
      <c r="A687">
        <v>2019</v>
      </c>
      <c r="B687" t="s">
        <v>454</v>
      </c>
      <c r="C687" t="s">
        <v>541</v>
      </c>
      <c r="D687" t="s">
        <v>521</v>
      </c>
      <c r="E687">
        <v>4</v>
      </c>
      <c r="F687">
        <v>10</v>
      </c>
      <c r="G687" t="s">
        <v>530</v>
      </c>
    </row>
    <row r="688" spans="1:7">
      <c r="A688">
        <v>2019</v>
      </c>
      <c r="B688" t="s">
        <v>454</v>
      </c>
      <c r="C688" t="s">
        <v>541</v>
      </c>
      <c r="D688" t="s">
        <v>496</v>
      </c>
      <c r="E688">
        <v>7</v>
      </c>
      <c r="F688">
        <v>19</v>
      </c>
      <c r="G688" t="s">
        <v>530</v>
      </c>
    </row>
    <row r="689" spans="1:7">
      <c r="A689">
        <v>2019</v>
      </c>
      <c r="B689" t="s">
        <v>454</v>
      </c>
      <c r="C689" t="s">
        <v>541</v>
      </c>
      <c r="D689" t="s">
        <v>522</v>
      </c>
      <c r="E689">
        <v>3</v>
      </c>
      <c r="F689">
        <v>8</v>
      </c>
      <c r="G689" t="s">
        <v>530</v>
      </c>
    </row>
    <row r="690" spans="1:7">
      <c r="A690">
        <v>2019</v>
      </c>
      <c r="B690" t="s">
        <v>454</v>
      </c>
      <c r="C690" t="s">
        <v>541</v>
      </c>
      <c r="D690" t="s">
        <v>528</v>
      </c>
      <c r="E690">
        <v>4</v>
      </c>
      <c r="F690">
        <v>8</v>
      </c>
      <c r="G690" t="s">
        <v>530</v>
      </c>
    </row>
    <row r="691" spans="1:7">
      <c r="A691">
        <v>2019</v>
      </c>
      <c r="B691" t="s">
        <v>454</v>
      </c>
      <c r="C691" t="s">
        <v>541</v>
      </c>
      <c r="D691" t="s">
        <v>526</v>
      </c>
      <c r="E691">
        <v>1</v>
      </c>
      <c r="F691">
        <v>7</v>
      </c>
      <c r="G691" t="s">
        <v>530</v>
      </c>
    </row>
    <row r="692" spans="1:7">
      <c r="A692">
        <v>2019</v>
      </c>
      <c r="B692" t="s">
        <v>454</v>
      </c>
      <c r="C692" t="s">
        <v>541</v>
      </c>
      <c r="D692" t="s">
        <v>536</v>
      </c>
      <c r="E692">
        <v>1</v>
      </c>
      <c r="F692">
        <v>3</v>
      </c>
      <c r="G692" t="s">
        <v>530</v>
      </c>
    </row>
    <row r="693" spans="1:7">
      <c r="A693">
        <v>2019</v>
      </c>
      <c r="B693" t="s">
        <v>454</v>
      </c>
      <c r="C693" t="s">
        <v>541</v>
      </c>
      <c r="D693" t="s">
        <v>512</v>
      </c>
      <c r="E693">
        <v>1</v>
      </c>
      <c r="F693">
        <v>5</v>
      </c>
      <c r="G693" t="s">
        <v>530</v>
      </c>
    </row>
    <row r="694" spans="1:7">
      <c r="A694">
        <v>2019</v>
      </c>
      <c r="B694" t="s">
        <v>454</v>
      </c>
      <c r="C694" t="s">
        <v>541</v>
      </c>
      <c r="D694" t="s">
        <v>524</v>
      </c>
      <c r="E694">
        <v>1</v>
      </c>
      <c r="F694">
        <v>2</v>
      </c>
      <c r="G694" t="s">
        <v>530</v>
      </c>
    </row>
    <row r="695" spans="1:7">
      <c r="A695">
        <v>2019</v>
      </c>
      <c r="B695" t="s">
        <v>454</v>
      </c>
      <c r="C695" t="s">
        <v>541</v>
      </c>
      <c r="D695" t="s">
        <v>513</v>
      </c>
      <c r="E695">
        <v>7</v>
      </c>
      <c r="F695">
        <v>27</v>
      </c>
      <c r="G695" t="s">
        <v>530</v>
      </c>
    </row>
    <row r="696" spans="1:7">
      <c r="A696">
        <v>2019</v>
      </c>
      <c r="B696" t="s">
        <v>454</v>
      </c>
      <c r="C696" t="s">
        <v>541</v>
      </c>
      <c r="D696" t="s">
        <v>514</v>
      </c>
      <c r="E696">
        <v>25</v>
      </c>
      <c r="F696">
        <v>165</v>
      </c>
      <c r="G696" t="s">
        <v>530</v>
      </c>
    </row>
    <row r="697" spans="1:7">
      <c r="A697">
        <v>2019</v>
      </c>
      <c r="B697" t="s">
        <v>454</v>
      </c>
      <c r="C697" t="s">
        <v>541</v>
      </c>
      <c r="D697" t="s">
        <v>515</v>
      </c>
      <c r="E697">
        <v>8</v>
      </c>
      <c r="F697">
        <v>42</v>
      </c>
      <c r="G697" t="s">
        <v>530</v>
      </c>
    </row>
    <row r="698" spans="1:7">
      <c r="A698">
        <v>2019</v>
      </c>
      <c r="B698" t="s">
        <v>454</v>
      </c>
      <c r="C698" t="s">
        <v>542</v>
      </c>
      <c r="D698" t="s">
        <v>468</v>
      </c>
      <c r="E698">
        <v>4</v>
      </c>
      <c r="F698">
        <v>50</v>
      </c>
      <c r="G698" t="s">
        <v>530</v>
      </c>
    </row>
    <row r="699" spans="1:7">
      <c r="A699">
        <v>2019</v>
      </c>
      <c r="B699" t="s">
        <v>454</v>
      </c>
      <c r="C699" t="s">
        <v>542</v>
      </c>
      <c r="D699" t="s">
        <v>469</v>
      </c>
      <c r="E699">
        <v>38</v>
      </c>
      <c r="F699">
        <v>126</v>
      </c>
      <c r="G699" t="s">
        <v>530</v>
      </c>
    </row>
    <row r="700" spans="1:7">
      <c r="A700">
        <v>2019</v>
      </c>
      <c r="B700" t="s">
        <v>454</v>
      </c>
      <c r="C700" t="s">
        <v>542</v>
      </c>
      <c r="D700" t="s">
        <v>470</v>
      </c>
      <c r="E700">
        <v>13</v>
      </c>
      <c r="F700">
        <v>121</v>
      </c>
      <c r="G700" t="s">
        <v>530</v>
      </c>
    </row>
    <row r="701" spans="1:7">
      <c r="A701">
        <v>2019</v>
      </c>
      <c r="B701" t="s">
        <v>454</v>
      </c>
      <c r="C701" t="s">
        <v>542</v>
      </c>
      <c r="D701" t="s">
        <v>471</v>
      </c>
      <c r="E701">
        <v>2</v>
      </c>
      <c r="F701">
        <v>17</v>
      </c>
      <c r="G701" t="s">
        <v>530</v>
      </c>
    </row>
    <row r="702" spans="1:7">
      <c r="A702">
        <v>2019</v>
      </c>
      <c r="B702" t="s">
        <v>454</v>
      </c>
      <c r="C702" t="s">
        <v>542</v>
      </c>
      <c r="D702" t="s">
        <v>472</v>
      </c>
      <c r="E702">
        <v>2</v>
      </c>
      <c r="F702">
        <v>2</v>
      </c>
      <c r="G702" t="s">
        <v>530</v>
      </c>
    </row>
    <row r="703" spans="1:7">
      <c r="A703">
        <v>2019</v>
      </c>
      <c r="B703" t="s">
        <v>454</v>
      </c>
      <c r="C703" t="s">
        <v>542</v>
      </c>
      <c r="D703" t="s">
        <v>473</v>
      </c>
      <c r="E703">
        <v>16</v>
      </c>
      <c r="F703">
        <v>56</v>
      </c>
      <c r="G703" t="s">
        <v>530</v>
      </c>
    </row>
    <row r="704" spans="1:7">
      <c r="A704">
        <v>2019</v>
      </c>
      <c r="B704" t="s">
        <v>454</v>
      </c>
      <c r="C704" t="s">
        <v>542</v>
      </c>
      <c r="D704" t="s">
        <v>474</v>
      </c>
      <c r="E704">
        <v>9</v>
      </c>
      <c r="F704">
        <v>11</v>
      </c>
      <c r="G704" t="s">
        <v>530</v>
      </c>
    </row>
    <row r="705" spans="1:7">
      <c r="A705">
        <v>2019</v>
      </c>
      <c r="B705" t="s">
        <v>454</v>
      </c>
      <c r="C705" t="s">
        <v>542</v>
      </c>
      <c r="D705" t="s">
        <v>476</v>
      </c>
      <c r="E705">
        <v>9</v>
      </c>
      <c r="F705">
        <v>30</v>
      </c>
      <c r="G705" t="s">
        <v>530</v>
      </c>
    </row>
    <row r="706" spans="1:7">
      <c r="A706">
        <v>2019</v>
      </c>
      <c r="B706" t="s">
        <v>454</v>
      </c>
      <c r="C706" t="s">
        <v>542</v>
      </c>
      <c r="D706" t="s">
        <v>477</v>
      </c>
      <c r="E706">
        <v>33</v>
      </c>
      <c r="F706">
        <v>92</v>
      </c>
      <c r="G706" t="s">
        <v>530</v>
      </c>
    </row>
    <row r="707" spans="1:7">
      <c r="A707">
        <v>2019</v>
      </c>
      <c r="B707" t="s">
        <v>454</v>
      </c>
      <c r="C707" t="s">
        <v>542</v>
      </c>
      <c r="D707" t="s">
        <v>478</v>
      </c>
      <c r="E707">
        <v>2</v>
      </c>
      <c r="F707">
        <v>4</v>
      </c>
      <c r="G707" t="s">
        <v>530</v>
      </c>
    </row>
    <row r="708" spans="1:7">
      <c r="A708">
        <v>2019</v>
      </c>
      <c r="B708" t="s">
        <v>454</v>
      </c>
      <c r="C708" t="s">
        <v>542</v>
      </c>
      <c r="D708" t="s">
        <v>480</v>
      </c>
      <c r="E708">
        <v>14</v>
      </c>
      <c r="F708">
        <v>21</v>
      </c>
      <c r="G708" t="s">
        <v>530</v>
      </c>
    </row>
    <row r="709" spans="1:7">
      <c r="A709">
        <v>2019</v>
      </c>
      <c r="B709" t="s">
        <v>454</v>
      </c>
      <c r="C709" t="s">
        <v>542</v>
      </c>
      <c r="D709" t="s">
        <v>481</v>
      </c>
      <c r="E709">
        <v>60</v>
      </c>
      <c r="F709">
        <v>87</v>
      </c>
      <c r="G709" t="s">
        <v>530</v>
      </c>
    </row>
    <row r="710" spans="1:7">
      <c r="A710">
        <v>2019</v>
      </c>
      <c r="B710" t="s">
        <v>454</v>
      </c>
      <c r="C710" t="s">
        <v>542</v>
      </c>
      <c r="D710" t="s">
        <v>482</v>
      </c>
      <c r="E710">
        <v>3</v>
      </c>
      <c r="F710">
        <v>3</v>
      </c>
      <c r="G710" t="s">
        <v>530</v>
      </c>
    </row>
    <row r="711" spans="1:7">
      <c r="A711">
        <v>2019</v>
      </c>
      <c r="B711" t="s">
        <v>454</v>
      </c>
      <c r="C711" t="s">
        <v>542</v>
      </c>
      <c r="D711" t="s">
        <v>483</v>
      </c>
      <c r="E711">
        <v>11</v>
      </c>
      <c r="F711">
        <v>22</v>
      </c>
      <c r="G711" t="s">
        <v>530</v>
      </c>
    </row>
    <row r="712" spans="1:7">
      <c r="A712">
        <v>2019</v>
      </c>
      <c r="B712" t="s">
        <v>454</v>
      </c>
      <c r="C712" t="s">
        <v>542</v>
      </c>
      <c r="D712" t="s">
        <v>484</v>
      </c>
      <c r="E712">
        <v>2</v>
      </c>
      <c r="F712">
        <v>16</v>
      </c>
      <c r="G712" t="s">
        <v>530</v>
      </c>
    </row>
    <row r="713" spans="1:7">
      <c r="A713">
        <v>2019</v>
      </c>
      <c r="B713" t="s">
        <v>454</v>
      </c>
      <c r="C713" t="s">
        <v>542</v>
      </c>
      <c r="D713" t="s">
        <v>516</v>
      </c>
      <c r="E713">
        <v>1</v>
      </c>
      <c r="F713">
        <v>7</v>
      </c>
      <c r="G713" t="s">
        <v>530</v>
      </c>
    </row>
    <row r="714" spans="1:7">
      <c r="A714">
        <v>2019</v>
      </c>
      <c r="B714" t="s">
        <v>454</v>
      </c>
      <c r="C714" t="s">
        <v>542</v>
      </c>
      <c r="D714" t="s">
        <v>485</v>
      </c>
      <c r="E714">
        <v>9</v>
      </c>
      <c r="F714">
        <v>40</v>
      </c>
      <c r="G714" t="s">
        <v>530</v>
      </c>
    </row>
    <row r="715" spans="1:7">
      <c r="A715">
        <v>2019</v>
      </c>
      <c r="B715" t="s">
        <v>455</v>
      </c>
      <c r="C715" t="s">
        <v>541</v>
      </c>
      <c r="D715" t="s">
        <v>486</v>
      </c>
      <c r="E715">
        <v>32</v>
      </c>
      <c r="F715">
        <v>110</v>
      </c>
      <c r="G715" t="s">
        <v>530</v>
      </c>
    </row>
    <row r="716" spans="1:7">
      <c r="A716">
        <v>2019</v>
      </c>
      <c r="B716" t="s">
        <v>455</v>
      </c>
      <c r="C716" t="s">
        <v>541</v>
      </c>
      <c r="D716" t="s">
        <v>487</v>
      </c>
      <c r="E716">
        <v>28</v>
      </c>
      <c r="F716">
        <v>74</v>
      </c>
      <c r="G716" t="s">
        <v>530</v>
      </c>
    </row>
    <row r="717" spans="1:7">
      <c r="A717">
        <v>2019</v>
      </c>
      <c r="B717" t="s">
        <v>455</v>
      </c>
      <c r="C717" t="s">
        <v>541</v>
      </c>
      <c r="D717" t="s">
        <v>491</v>
      </c>
      <c r="E717">
        <v>37</v>
      </c>
      <c r="F717">
        <v>134</v>
      </c>
      <c r="G717" t="s">
        <v>530</v>
      </c>
    </row>
    <row r="718" spans="1:7">
      <c r="A718">
        <v>2019</v>
      </c>
      <c r="B718" t="s">
        <v>455</v>
      </c>
      <c r="C718" t="s">
        <v>541</v>
      </c>
      <c r="D718" t="s">
        <v>492</v>
      </c>
      <c r="E718">
        <v>30</v>
      </c>
      <c r="F718">
        <v>148</v>
      </c>
      <c r="G718" t="s">
        <v>530</v>
      </c>
    </row>
    <row r="719" spans="1:7">
      <c r="A719">
        <v>2019</v>
      </c>
      <c r="B719" t="s">
        <v>455</v>
      </c>
      <c r="C719" t="s">
        <v>541</v>
      </c>
      <c r="D719" t="s">
        <v>493</v>
      </c>
      <c r="E719">
        <v>1</v>
      </c>
      <c r="F719">
        <v>2</v>
      </c>
      <c r="G719" t="s">
        <v>530</v>
      </c>
    </row>
    <row r="720" spans="1:7">
      <c r="A720">
        <v>2019</v>
      </c>
      <c r="B720" t="s">
        <v>455</v>
      </c>
      <c r="C720" t="s">
        <v>541</v>
      </c>
      <c r="D720" t="s">
        <v>494</v>
      </c>
      <c r="E720">
        <v>4</v>
      </c>
      <c r="F720">
        <v>8</v>
      </c>
      <c r="G720" t="s">
        <v>530</v>
      </c>
    </row>
    <row r="721" spans="1:7">
      <c r="A721">
        <v>2019</v>
      </c>
      <c r="B721" t="s">
        <v>455</v>
      </c>
      <c r="C721" t="s">
        <v>541</v>
      </c>
      <c r="D721" t="s">
        <v>518</v>
      </c>
      <c r="E721">
        <v>1</v>
      </c>
      <c r="F721">
        <v>3</v>
      </c>
      <c r="G721" t="s">
        <v>530</v>
      </c>
    </row>
    <row r="722" spans="1:7">
      <c r="A722">
        <v>2019</v>
      </c>
      <c r="B722" t="s">
        <v>455</v>
      </c>
      <c r="C722" t="s">
        <v>541</v>
      </c>
      <c r="D722" t="s">
        <v>488</v>
      </c>
      <c r="E722">
        <v>1</v>
      </c>
      <c r="F722">
        <v>3</v>
      </c>
      <c r="G722" t="s">
        <v>530</v>
      </c>
    </row>
    <row r="723" spans="1:7">
      <c r="A723">
        <v>2019</v>
      </c>
      <c r="B723" t="s">
        <v>455</v>
      </c>
      <c r="C723" t="s">
        <v>541</v>
      </c>
      <c r="D723" t="s">
        <v>489</v>
      </c>
      <c r="E723">
        <v>2</v>
      </c>
      <c r="F723">
        <v>14</v>
      </c>
      <c r="G723" t="s">
        <v>530</v>
      </c>
    </row>
    <row r="724" spans="1:7">
      <c r="A724">
        <v>2019</v>
      </c>
      <c r="B724" t="s">
        <v>455</v>
      </c>
      <c r="C724" t="s">
        <v>541</v>
      </c>
      <c r="D724" t="s">
        <v>499</v>
      </c>
      <c r="E724">
        <v>2</v>
      </c>
      <c r="F724">
        <v>2</v>
      </c>
      <c r="G724" t="s">
        <v>530</v>
      </c>
    </row>
    <row r="725" spans="1:7">
      <c r="A725">
        <v>2019</v>
      </c>
      <c r="B725" t="s">
        <v>455</v>
      </c>
      <c r="C725" t="s">
        <v>541</v>
      </c>
      <c r="D725" t="s">
        <v>535</v>
      </c>
      <c r="E725">
        <v>0</v>
      </c>
      <c r="F725">
        <v>0</v>
      </c>
      <c r="G725" t="s">
        <v>530</v>
      </c>
    </row>
    <row r="726" spans="1:7">
      <c r="A726">
        <v>2019</v>
      </c>
      <c r="B726" t="s">
        <v>455</v>
      </c>
      <c r="C726" t="s">
        <v>541</v>
      </c>
      <c r="D726" t="s">
        <v>465</v>
      </c>
      <c r="E726">
        <v>8</v>
      </c>
      <c r="F726">
        <v>22</v>
      </c>
      <c r="G726" t="s">
        <v>530</v>
      </c>
    </row>
    <row r="727" spans="1:7">
      <c r="A727">
        <v>2019</v>
      </c>
      <c r="B727" t="s">
        <v>455</v>
      </c>
      <c r="C727" t="s">
        <v>541</v>
      </c>
      <c r="D727" t="s">
        <v>500</v>
      </c>
      <c r="E727">
        <v>5</v>
      </c>
      <c r="F727">
        <v>23</v>
      </c>
      <c r="G727" t="s">
        <v>530</v>
      </c>
    </row>
    <row r="728" spans="1:7">
      <c r="A728">
        <v>2019</v>
      </c>
      <c r="B728" t="s">
        <v>455</v>
      </c>
      <c r="C728" t="s">
        <v>541</v>
      </c>
      <c r="D728" t="s">
        <v>502</v>
      </c>
      <c r="E728">
        <v>2</v>
      </c>
      <c r="F728">
        <v>12</v>
      </c>
      <c r="G728" t="s">
        <v>530</v>
      </c>
    </row>
    <row r="729" spans="1:7">
      <c r="A729">
        <v>2019</v>
      </c>
      <c r="B729" t="s">
        <v>455</v>
      </c>
      <c r="C729" t="s">
        <v>541</v>
      </c>
      <c r="D729" t="s">
        <v>532</v>
      </c>
      <c r="E729">
        <v>9</v>
      </c>
      <c r="F729">
        <v>19</v>
      </c>
      <c r="G729" t="s">
        <v>530</v>
      </c>
    </row>
    <row r="730" spans="1:7">
      <c r="A730">
        <v>2019</v>
      </c>
      <c r="B730" t="s">
        <v>455</v>
      </c>
      <c r="C730" t="s">
        <v>541</v>
      </c>
      <c r="D730" t="s">
        <v>504</v>
      </c>
      <c r="E730">
        <v>0</v>
      </c>
      <c r="F730">
        <v>2</v>
      </c>
      <c r="G730" t="s">
        <v>530</v>
      </c>
    </row>
    <row r="731" spans="1:7">
      <c r="A731">
        <v>2019</v>
      </c>
      <c r="B731" t="s">
        <v>455</v>
      </c>
      <c r="C731" t="s">
        <v>541</v>
      </c>
      <c r="D731" t="s">
        <v>507</v>
      </c>
      <c r="E731">
        <v>3</v>
      </c>
      <c r="F731">
        <v>9</v>
      </c>
      <c r="G731" t="s">
        <v>530</v>
      </c>
    </row>
    <row r="732" spans="1:7">
      <c r="A732">
        <v>2019</v>
      </c>
      <c r="B732" t="s">
        <v>455</v>
      </c>
      <c r="C732" t="s">
        <v>541</v>
      </c>
      <c r="D732" t="s">
        <v>467</v>
      </c>
      <c r="E732">
        <v>20</v>
      </c>
      <c r="F732">
        <v>64</v>
      </c>
      <c r="G732" t="s">
        <v>530</v>
      </c>
    </row>
    <row r="733" spans="1:7">
      <c r="A733">
        <v>2019</v>
      </c>
      <c r="B733" t="s">
        <v>455</v>
      </c>
      <c r="C733" t="s">
        <v>541</v>
      </c>
      <c r="D733" t="s">
        <v>509</v>
      </c>
      <c r="E733">
        <v>10</v>
      </c>
      <c r="F733">
        <v>24</v>
      </c>
      <c r="G733" t="s">
        <v>530</v>
      </c>
    </row>
    <row r="734" spans="1:7">
      <c r="A734">
        <v>2019</v>
      </c>
      <c r="B734" t="s">
        <v>455</v>
      </c>
      <c r="C734" t="s">
        <v>541</v>
      </c>
      <c r="D734" t="s">
        <v>496</v>
      </c>
      <c r="E734">
        <v>2</v>
      </c>
      <c r="F734">
        <v>4</v>
      </c>
      <c r="G734" t="s">
        <v>530</v>
      </c>
    </row>
    <row r="735" spans="1:7">
      <c r="A735">
        <v>2019</v>
      </c>
      <c r="B735" t="s">
        <v>455</v>
      </c>
      <c r="C735" t="s">
        <v>541</v>
      </c>
      <c r="D735" t="s">
        <v>510</v>
      </c>
      <c r="E735">
        <v>7</v>
      </c>
      <c r="F735">
        <v>34</v>
      </c>
      <c r="G735" t="s">
        <v>530</v>
      </c>
    </row>
    <row r="736" spans="1:7">
      <c r="A736">
        <v>2019</v>
      </c>
      <c r="B736" t="s">
        <v>455</v>
      </c>
      <c r="C736" t="s">
        <v>541</v>
      </c>
      <c r="D736" t="s">
        <v>528</v>
      </c>
      <c r="E736">
        <v>3</v>
      </c>
      <c r="F736">
        <v>9</v>
      </c>
      <c r="G736" t="s">
        <v>530</v>
      </c>
    </row>
    <row r="737" spans="1:7">
      <c r="A737">
        <v>2019</v>
      </c>
      <c r="B737" t="s">
        <v>455</v>
      </c>
      <c r="C737" t="s">
        <v>541</v>
      </c>
      <c r="D737" t="s">
        <v>512</v>
      </c>
      <c r="E737">
        <v>0</v>
      </c>
      <c r="F737">
        <v>0</v>
      </c>
      <c r="G737" t="s">
        <v>530</v>
      </c>
    </row>
    <row r="738" spans="1:7">
      <c r="A738">
        <v>2019</v>
      </c>
      <c r="B738" t="s">
        <v>455</v>
      </c>
      <c r="C738" t="s">
        <v>541</v>
      </c>
      <c r="D738" t="s">
        <v>524</v>
      </c>
      <c r="E738">
        <v>0</v>
      </c>
      <c r="F738">
        <v>0</v>
      </c>
      <c r="G738" t="s">
        <v>530</v>
      </c>
    </row>
    <row r="739" spans="1:7">
      <c r="A739">
        <v>2019</v>
      </c>
      <c r="B739" t="s">
        <v>455</v>
      </c>
      <c r="C739" t="s">
        <v>541</v>
      </c>
      <c r="D739" t="s">
        <v>515</v>
      </c>
      <c r="E739">
        <v>1</v>
      </c>
      <c r="F739">
        <v>1</v>
      </c>
      <c r="G739" t="s">
        <v>530</v>
      </c>
    </row>
    <row r="740" spans="1:7">
      <c r="A740">
        <v>2019</v>
      </c>
      <c r="B740" t="s">
        <v>455</v>
      </c>
      <c r="C740" t="s">
        <v>542</v>
      </c>
      <c r="D740" t="s">
        <v>468</v>
      </c>
      <c r="E740">
        <v>2</v>
      </c>
      <c r="F740">
        <v>6</v>
      </c>
      <c r="G740" t="s">
        <v>530</v>
      </c>
    </row>
    <row r="741" spans="1:7">
      <c r="A741">
        <v>2019</v>
      </c>
      <c r="B741" t="s">
        <v>455</v>
      </c>
      <c r="C741" t="s">
        <v>542</v>
      </c>
      <c r="D741" t="s">
        <v>469</v>
      </c>
      <c r="E741">
        <v>8</v>
      </c>
      <c r="F741">
        <v>46</v>
      </c>
      <c r="G741" t="s">
        <v>530</v>
      </c>
    </row>
    <row r="742" spans="1:7">
      <c r="A742">
        <v>2019</v>
      </c>
      <c r="B742" t="s">
        <v>455</v>
      </c>
      <c r="C742" t="s">
        <v>542</v>
      </c>
      <c r="D742" t="s">
        <v>470</v>
      </c>
      <c r="E742">
        <v>5</v>
      </c>
      <c r="F742">
        <v>7</v>
      </c>
      <c r="G742" t="s">
        <v>530</v>
      </c>
    </row>
    <row r="743" spans="1:7">
      <c r="A743">
        <v>2019</v>
      </c>
      <c r="B743" t="s">
        <v>455</v>
      </c>
      <c r="C743" t="s">
        <v>542</v>
      </c>
      <c r="D743" t="s">
        <v>471</v>
      </c>
      <c r="E743">
        <v>1</v>
      </c>
      <c r="F743">
        <v>3</v>
      </c>
      <c r="G743" t="s">
        <v>530</v>
      </c>
    </row>
    <row r="744" spans="1:7">
      <c r="A744">
        <v>2019</v>
      </c>
      <c r="B744" t="s">
        <v>455</v>
      </c>
      <c r="C744" t="s">
        <v>542</v>
      </c>
      <c r="D744" t="s">
        <v>472</v>
      </c>
      <c r="E744">
        <v>5</v>
      </c>
      <c r="F744">
        <v>6</v>
      </c>
      <c r="G744" t="s">
        <v>530</v>
      </c>
    </row>
    <row r="745" spans="1:7">
      <c r="A745">
        <v>2019</v>
      </c>
      <c r="B745" t="s">
        <v>455</v>
      </c>
      <c r="C745" t="s">
        <v>542</v>
      </c>
      <c r="D745" t="s">
        <v>473</v>
      </c>
      <c r="E745">
        <v>5</v>
      </c>
      <c r="F745">
        <v>19</v>
      </c>
      <c r="G745" t="s">
        <v>530</v>
      </c>
    </row>
    <row r="746" spans="1:7">
      <c r="A746">
        <v>2019</v>
      </c>
      <c r="B746" t="s">
        <v>455</v>
      </c>
      <c r="C746" t="s">
        <v>542</v>
      </c>
      <c r="D746" t="s">
        <v>474</v>
      </c>
      <c r="E746">
        <v>6</v>
      </c>
      <c r="F746">
        <v>6</v>
      </c>
      <c r="G746" t="s">
        <v>530</v>
      </c>
    </row>
    <row r="747" spans="1:7">
      <c r="A747">
        <v>2019</v>
      </c>
      <c r="B747" t="s">
        <v>455</v>
      </c>
      <c r="C747" t="s">
        <v>542</v>
      </c>
      <c r="D747" t="s">
        <v>475</v>
      </c>
      <c r="E747">
        <v>1</v>
      </c>
      <c r="F747">
        <v>3</v>
      </c>
      <c r="G747" t="s">
        <v>530</v>
      </c>
    </row>
    <row r="748" spans="1:7">
      <c r="A748">
        <v>2019</v>
      </c>
      <c r="B748" t="s">
        <v>455</v>
      </c>
      <c r="C748" t="s">
        <v>542</v>
      </c>
      <c r="D748" t="s">
        <v>477</v>
      </c>
      <c r="E748">
        <v>5</v>
      </c>
      <c r="F748">
        <v>5</v>
      </c>
      <c r="G748" t="s">
        <v>530</v>
      </c>
    </row>
    <row r="749" spans="1:7">
      <c r="A749">
        <v>2019</v>
      </c>
      <c r="B749" t="s">
        <v>455</v>
      </c>
      <c r="C749" t="s">
        <v>542</v>
      </c>
      <c r="D749" t="s">
        <v>478</v>
      </c>
      <c r="E749">
        <v>0</v>
      </c>
      <c r="F749">
        <v>8</v>
      </c>
      <c r="G749" t="s">
        <v>530</v>
      </c>
    </row>
    <row r="750" spans="1:7">
      <c r="A750">
        <v>2019</v>
      </c>
      <c r="B750" t="s">
        <v>455</v>
      </c>
      <c r="C750" t="s">
        <v>542</v>
      </c>
      <c r="D750" t="s">
        <v>480</v>
      </c>
      <c r="E750">
        <v>5</v>
      </c>
      <c r="F750">
        <v>5</v>
      </c>
      <c r="G750" t="s">
        <v>530</v>
      </c>
    </row>
    <row r="751" spans="1:7">
      <c r="A751">
        <v>2019</v>
      </c>
      <c r="B751" t="s">
        <v>455</v>
      </c>
      <c r="C751" t="s">
        <v>542</v>
      </c>
      <c r="D751" t="s">
        <v>481</v>
      </c>
      <c r="E751">
        <v>31</v>
      </c>
      <c r="F751">
        <v>38</v>
      </c>
      <c r="G751" t="s">
        <v>530</v>
      </c>
    </row>
    <row r="752" spans="1:7">
      <c r="A752">
        <v>2019</v>
      </c>
      <c r="B752" t="s">
        <v>455</v>
      </c>
      <c r="C752" t="s">
        <v>542</v>
      </c>
      <c r="D752" t="s">
        <v>497</v>
      </c>
      <c r="E752">
        <v>1</v>
      </c>
      <c r="F752">
        <v>1</v>
      </c>
      <c r="G752" t="s">
        <v>530</v>
      </c>
    </row>
    <row r="753" spans="1:7">
      <c r="A753">
        <v>2019</v>
      </c>
      <c r="B753" t="s">
        <v>455</v>
      </c>
      <c r="C753" t="s">
        <v>542</v>
      </c>
      <c r="D753" t="s">
        <v>516</v>
      </c>
      <c r="E753">
        <v>1</v>
      </c>
      <c r="F753">
        <v>7</v>
      </c>
      <c r="G753" t="s">
        <v>530</v>
      </c>
    </row>
    <row r="754" spans="1:7">
      <c r="A754">
        <v>2019</v>
      </c>
      <c r="B754" t="s">
        <v>455</v>
      </c>
      <c r="C754" t="s">
        <v>542</v>
      </c>
      <c r="D754" t="s">
        <v>485</v>
      </c>
      <c r="E754">
        <v>4</v>
      </c>
      <c r="F754">
        <v>4</v>
      </c>
      <c r="G754" t="s">
        <v>530</v>
      </c>
    </row>
    <row r="755" spans="1:7">
      <c r="A755">
        <v>2019</v>
      </c>
      <c r="B755" t="s">
        <v>456</v>
      </c>
      <c r="C755" t="s">
        <v>541</v>
      </c>
      <c r="D755" t="s">
        <v>486</v>
      </c>
      <c r="E755">
        <v>6</v>
      </c>
      <c r="F755">
        <v>10</v>
      </c>
      <c r="G755" t="s">
        <v>530</v>
      </c>
    </row>
    <row r="756" spans="1:7">
      <c r="A756">
        <v>2019</v>
      </c>
      <c r="B756" t="s">
        <v>456</v>
      </c>
      <c r="C756" t="s">
        <v>541</v>
      </c>
      <c r="D756" t="s">
        <v>492</v>
      </c>
      <c r="E756">
        <v>0</v>
      </c>
      <c r="F756">
        <v>2</v>
      </c>
      <c r="G756" t="s">
        <v>530</v>
      </c>
    </row>
    <row r="757" spans="1:7">
      <c r="A757">
        <v>2019</v>
      </c>
      <c r="B757" t="s">
        <v>456</v>
      </c>
      <c r="C757" t="s">
        <v>541</v>
      </c>
      <c r="D757" t="s">
        <v>489</v>
      </c>
      <c r="E757">
        <v>10</v>
      </c>
      <c r="F757">
        <v>189</v>
      </c>
      <c r="G757" t="s">
        <v>530</v>
      </c>
    </row>
    <row r="758" spans="1:7">
      <c r="A758">
        <v>2019</v>
      </c>
      <c r="B758" t="s">
        <v>456</v>
      </c>
      <c r="C758" t="s">
        <v>541</v>
      </c>
      <c r="D758" t="s">
        <v>465</v>
      </c>
      <c r="E758">
        <v>2</v>
      </c>
      <c r="F758">
        <v>2</v>
      </c>
      <c r="G758" t="s">
        <v>530</v>
      </c>
    </row>
    <row r="759" spans="1:7">
      <c r="A759">
        <v>2019</v>
      </c>
      <c r="B759" t="s">
        <v>456</v>
      </c>
      <c r="C759" t="s">
        <v>541</v>
      </c>
      <c r="D759" t="s">
        <v>528</v>
      </c>
      <c r="E759">
        <v>2</v>
      </c>
      <c r="F759">
        <v>6</v>
      </c>
      <c r="G759" t="s">
        <v>530</v>
      </c>
    </row>
    <row r="760" spans="1:7">
      <c r="A760">
        <v>2019</v>
      </c>
      <c r="B760" t="s">
        <v>456</v>
      </c>
      <c r="C760" t="s">
        <v>542</v>
      </c>
      <c r="D760" t="s">
        <v>468</v>
      </c>
      <c r="E760">
        <v>5</v>
      </c>
      <c r="F760">
        <v>14</v>
      </c>
      <c r="G760" t="s">
        <v>530</v>
      </c>
    </row>
    <row r="761" spans="1:7">
      <c r="A761">
        <v>2019</v>
      </c>
      <c r="B761" t="s">
        <v>456</v>
      </c>
      <c r="C761" t="s">
        <v>542</v>
      </c>
      <c r="D761" t="s">
        <v>469</v>
      </c>
      <c r="E761">
        <v>11</v>
      </c>
      <c r="F761">
        <v>18</v>
      </c>
      <c r="G761" t="s">
        <v>530</v>
      </c>
    </row>
    <row r="762" spans="1:7">
      <c r="A762">
        <v>2019</v>
      </c>
      <c r="B762" t="s">
        <v>456</v>
      </c>
      <c r="C762" t="s">
        <v>542</v>
      </c>
      <c r="D762" t="s">
        <v>470</v>
      </c>
      <c r="E762">
        <v>0</v>
      </c>
      <c r="F762">
        <v>4</v>
      </c>
      <c r="G762" t="s">
        <v>530</v>
      </c>
    </row>
    <row r="763" spans="1:7">
      <c r="A763">
        <v>2019</v>
      </c>
      <c r="B763" t="s">
        <v>456</v>
      </c>
      <c r="C763" t="s">
        <v>542</v>
      </c>
      <c r="D763" t="s">
        <v>472</v>
      </c>
      <c r="E763">
        <v>2</v>
      </c>
      <c r="F763">
        <v>6</v>
      </c>
      <c r="G763" t="s">
        <v>530</v>
      </c>
    </row>
    <row r="764" spans="1:7">
      <c r="A764">
        <v>2019</v>
      </c>
      <c r="B764" t="s">
        <v>456</v>
      </c>
      <c r="C764" t="s">
        <v>542</v>
      </c>
      <c r="D764" t="s">
        <v>473</v>
      </c>
      <c r="E764">
        <v>7</v>
      </c>
      <c r="F764">
        <v>7</v>
      </c>
      <c r="G764" t="s">
        <v>530</v>
      </c>
    </row>
    <row r="765" spans="1:7">
      <c r="A765">
        <v>2019</v>
      </c>
      <c r="B765" t="s">
        <v>456</v>
      </c>
      <c r="C765" t="s">
        <v>542</v>
      </c>
      <c r="D765" t="s">
        <v>474</v>
      </c>
      <c r="E765">
        <v>4</v>
      </c>
      <c r="F765">
        <v>10</v>
      </c>
      <c r="G765" t="s">
        <v>530</v>
      </c>
    </row>
    <row r="766" spans="1:7">
      <c r="A766">
        <v>2019</v>
      </c>
      <c r="B766" t="s">
        <v>456</v>
      </c>
      <c r="C766" t="s">
        <v>542</v>
      </c>
      <c r="D766" t="s">
        <v>477</v>
      </c>
      <c r="E766">
        <v>4</v>
      </c>
      <c r="F766">
        <v>6</v>
      </c>
      <c r="G766" t="s">
        <v>530</v>
      </c>
    </row>
    <row r="767" spans="1:7">
      <c r="A767">
        <v>2019</v>
      </c>
      <c r="B767" t="s">
        <v>456</v>
      </c>
      <c r="C767" t="s">
        <v>542</v>
      </c>
      <c r="D767" t="s">
        <v>480</v>
      </c>
      <c r="E767">
        <v>4</v>
      </c>
      <c r="F767">
        <v>4</v>
      </c>
      <c r="G767" t="s">
        <v>530</v>
      </c>
    </row>
    <row r="768" spans="1:7">
      <c r="A768">
        <v>2019</v>
      </c>
      <c r="B768" t="s">
        <v>456</v>
      </c>
      <c r="C768" t="s">
        <v>542</v>
      </c>
      <c r="D768" t="s">
        <v>481</v>
      </c>
      <c r="E768">
        <v>11</v>
      </c>
      <c r="F768">
        <v>15</v>
      </c>
      <c r="G768" t="s">
        <v>530</v>
      </c>
    </row>
    <row r="769" spans="1:7">
      <c r="A769">
        <v>2019</v>
      </c>
      <c r="B769" t="s">
        <v>456</v>
      </c>
      <c r="C769" t="s">
        <v>542</v>
      </c>
      <c r="D769" t="s">
        <v>483</v>
      </c>
      <c r="E769">
        <v>3</v>
      </c>
      <c r="F769">
        <v>3</v>
      </c>
      <c r="G769" t="s">
        <v>530</v>
      </c>
    </row>
    <row r="770" spans="1:7">
      <c r="A770">
        <v>2019</v>
      </c>
      <c r="B770" t="s">
        <v>457</v>
      </c>
      <c r="C770" t="s">
        <v>541</v>
      </c>
      <c r="D770" t="s">
        <v>486</v>
      </c>
      <c r="E770">
        <v>2</v>
      </c>
      <c r="F770">
        <v>4</v>
      </c>
      <c r="G770" t="s">
        <v>530</v>
      </c>
    </row>
    <row r="771" spans="1:7">
      <c r="A771">
        <v>2019</v>
      </c>
      <c r="B771" t="s">
        <v>457</v>
      </c>
      <c r="C771" t="s">
        <v>541</v>
      </c>
      <c r="D771" t="s">
        <v>487</v>
      </c>
      <c r="E771">
        <v>2</v>
      </c>
      <c r="F771">
        <v>2</v>
      </c>
      <c r="G771" t="s">
        <v>530</v>
      </c>
    </row>
    <row r="772" spans="1:7">
      <c r="A772">
        <v>2019</v>
      </c>
      <c r="B772" t="s">
        <v>457</v>
      </c>
      <c r="C772" t="s">
        <v>541</v>
      </c>
      <c r="D772" t="s">
        <v>491</v>
      </c>
      <c r="E772">
        <v>2</v>
      </c>
      <c r="F772">
        <v>24</v>
      </c>
      <c r="G772" t="s">
        <v>530</v>
      </c>
    </row>
    <row r="773" spans="1:7">
      <c r="A773">
        <v>2019</v>
      </c>
      <c r="B773" t="s">
        <v>457</v>
      </c>
      <c r="C773" t="s">
        <v>541</v>
      </c>
      <c r="D773" t="s">
        <v>493</v>
      </c>
      <c r="E773">
        <v>2</v>
      </c>
      <c r="F773">
        <v>0</v>
      </c>
      <c r="G773" t="s">
        <v>530</v>
      </c>
    </row>
    <row r="774" spans="1:7">
      <c r="A774">
        <v>2019</v>
      </c>
      <c r="B774" t="s">
        <v>457</v>
      </c>
      <c r="C774" t="s">
        <v>541</v>
      </c>
      <c r="D774" t="s">
        <v>489</v>
      </c>
      <c r="E774">
        <v>0</v>
      </c>
      <c r="F774">
        <v>8</v>
      </c>
      <c r="G774" t="s">
        <v>530</v>
      </c>
    </row>
    <row r="775" spans="1:7">
      <c r="A775">
        <v>2019</v>
      </c>
      <c r="B775" t="s">
        <v>457</v>
      </c>
      <c r="C775" t="s">
        <v>541</v>
      </c>
      <c r="D775" t="s">
        <v>506</v>
      </c>
      <c r="E775">
        <v>1</v>
      </c>
      <c r="F775">
        <v>2</v>
      </c>
      <c r="G775" t="s">
        <v>530</v>
      </c>
    </row>
    <row r="776" spans="1:7">
      <c r="A776">
        <v>2019</v>
      </c>
      <c r="B776" t="s">
        <v>457</v>
      </c>
      <c r="C776" t="s">
        <v>541</v>
      </c>
      <c r="D776" t="s">
        <v>467</v>
      </c>
      <c r="E776">
        <v>1</v>
      </c>
      <c r="F776">
        <v>2</v>
      </c>
      <c r="G776" t="s">
        <v>530</v>
      </c>
    </row>
    <row r="777" spans="1:7">
      <c r="A777">
        <v>2019</v>
      </c>
      <c r="B777" t="s">
        <v>457</v>
      </c>
      <c r="C777" t="s">
        <v>541</v>
      </c>
      <c r="D777" t="s">
        <v>510</v>
      </c>
      <c r="E777">
        <v>2</v>
      </c>
      <c r="F777">
        <v>4</v>
      </c>
      <c r="G777" t="s">
        <v>530</v>
      </c>
    </row>
    <row r="778" spans="1:7">
      <c r="A778">
        <v>2019</v>
      </c>
      <c r="B778" t="s">
        <v>457</v>
      </c>
      <c r="C778" t="s">
        <v>542</v>
      </c>
      <c r="D778" t="s">
        <v>469</v>
      </c>
      <c r="E778">
        <v>4</v>
      </c>
      <c r="F778">
        <v>9</v>
      </c>
      <c r="G778" t="s">
        <v>530</v>
      </c>
    </row>
    <row r="779" spans="1:7">
      <c r="A779">
        <v>2019</v>
      </c>
      <c r="B779" t="s">
        <v>457</v>
      </c>
      <c r="C779" t="s">
        <v>542</v>
      </c>
      <c r="D779" t="s">
        <v>474</v>
      </c>
      <c r="E779">
        <v>1</v>
      </c>
      <c r="F779">
        <v>3</v>
      </c>
      <c r="G779" t="s">
        <v>530</v>
      </c>
    </row>
    <row r="780" spans="1:7">
      <c r="A780">
        <v>2019</v>
      </c>
      <c r="B780" t="s">
        <v>457</v>
      </c>
      <c r="C780" t="s">
        <v>542</v>
      </c>
      <c r="D780" t="s">
        <v>477</v>
      </c>
      <c r="E780">
        <v>2</v>
      </c>
      <c r="F780">
        <v>6</v>
      </c>
      <c r="G780" t="s">
        <v>530</v>
      </c>
    </row>
    <row r="781" spans="1:7">
      <c r="A781">
        <v>2019</v>
      </c>
      <c r="B781" t="s">
        <v>457</v>
      </c>
      <c r="C781" t="s">
        <v>542</v>
      </c>
      <c r="D781" t="s">
        <v>478</v>
      </c>
      <c r="E781">
        <v>2</v>
      </c>
      <c r="F781">
        <v>4</v>
      </c>
      <c r="G781" t="s">
        <v>530</v>
      </c>
    </row>
    <row r="782" spans="1:7">
      <c r="A782">
        <v>2019</v>
      </c>
      <c r="B782" t="s">
        <v>457</v>
      </c>
      <c r="C782" t="s">
        <v>542</v>
      </c>
      <c r="D782" t="s">
        <v>480</v>
      </c>
      <c r="E782">
        <v>4</v>
      </c>
      <c r="F782">
        <v>11</v>
      </c>
      <c r="G782" t="s">
        <v>530</v>
      </c>
    </row>
    <row r="783" spans="1:7">
      <c r="A783">
        <v>2019</v>
      </c>
      <c r="B783" t="s">
        <v>457</v>
      </c>
      <c r="C783" t="s">
        <v>542</v>
      </c>
      <c r="D783" t="s">
        <v>481</v>
      </c>
      <c r="E783">
        <v>19</v>
      </c>
      <c r="F783">
        <v>49</v>
      </c>
      <c r="G783" t="s">
        <v>530</v>
      </c>
    </row>
    <row r="784" spans="1:7">
      <c r="A784">
        <v>2019</v>
      </c>
      <c r="B784" t="s">
        <v>457</v>
      </c>
      <c r="C784" t="s">
        <v>542</v>
      </c>
      <c r="D784" t="s">
        <v>483</v>
      </c>
      <c r="E784">
        <v>9</v>
      </c>
      <c r="F784">
        <v>20</v>
      </c>
      <c r="G784" t="s">
        <v>530</v>
      </c>
    </row>
    <row r="785" spans="1:7">
      <c r="A785">
        <v>2018</v>
      </c>
      <c r="B785" t="s">
        <v>446</v>
      </c>
      <c r="C785" t="s">
        <v>541</v>
      </c>
      <c r="D785" t="s">
        <v>486</v>
      </c>
      <c r="E785">
        <v>2</v>
      </c>
      <c r="F785">
        <v>4</v>
      </c>
      <c r="G785" t="s">
        <v>466</v>
      </c>
    </row>
    <row r="786" spans="1:7">
      <c r="A786">
        <v>2018</v>
      </c>
      <c r="B786" t="s">
        <v>446</v>
      </c>
      <c r="C786" t="s">
        <v>541</v>
      </c>
      <c r="D786" t="s">
        <v>487</v>
      </c>
      <c r="E786">
        <v>2</v>
      </c>
      <c r="F786">
        <v>6</v>
      </c>
      <c r="G786" t="s">
        <v>466</v>
      </c>
    </row>
    <row r="787" spans="1:7">
      <c r="A787">
        <v>2018</v>
      </c>
      <c r="B787" t="s">
        <v>446</v>
      </c>
      <c r="C787" t="s">
        <v>541</v>
      </c>
      <c r="D787" t="s">
        <v>491</v>
      </c>
      <c r="E787">
        <v>1</v>
      </c>
      <c r="F787">
        <v>1</v>
      </c>
      <c r="G787" t="s">
        <v>466</v>
      </c>
    </row>
    <row r="788" spans="1:7">
      <c r="A788">
        <v>2018</v>
      </c>
      <c r="B788" t="s">
        <v>446</v>
      </c>
      <c r="C788" t="s">
        <v>541</v>
      </c>
      <c r="D788" t="s">
        <v>492</v>
      </c>
      <c r="E788">
        <v>1</v>
      </c>
      <c r="F788">
        <v>2</v>
      </c>
      <c r="G788" t="s">
        <v>466</v>
      </c>
    </row>
    <row r="789" spans="1:7">
      <c r="A789">
        <v>2018</v>
      </c>
      <c r="B789" t="s">
        <v>446</v>
      </c>
      <c r="C789" t="s">
        <v>541</v>
      </c>
      <c r="D789" t="s">
        <v>518</v>
      </c>
      <c r="E789">
        <v>1</v>
      </c>
      <c r="F789">
        <v>2</v>
      </c>
      <c r="G789" t="s">
        <v>466</v>
      </c>
    </row>
    <row r="790" spans="1:7">
      <c r="A790">
        <v>2018</v>
      </c>
      <c r="B790" t="s">
        <v>446</v>
      </c>
      <c r="C790" t="s">
        <v>541</v>
      </c>
      <c r="D790" t="s">
        <v>488</v>
      </c>
      <c r="E790">
        <v>0</v>
      </c>
      <c r="F790">
        <v>2</v>
      </c>
      <c r="G790" t="s">
        <v>466</v>
      </c>
    </row>
    <row r="791" spans="1:7">
      <c r="A791">
        <v>2018</v>
      </c>
      <c r="B791" t="s">
        <v>446</v>
      </c>
      <c r="C791" t="s">
        <v>541</v>
      </c>
      <c r="D791" t="s">
        <v>499</v>
      </c>
      <c r="E791">
        <v>1</v>
      </c>
      <c r="F791">
        <v>2</v>
      </c>
      <c r="G791" t="s">
        <v>466</v>
      </c>
    </row>
    <row r="792" spans="1:7">
      <c r="A792">
        <v>2018</v>
      </c>
      <c r="B792" t="s">
        <v>446</v>
      </c>
      <c r="C792" t="s">
        <v>541</v>
      </c>
      <c r="D792" t="s">
        <v>465</v>
      </c>
      <c r="E792">
        <v>3</v>
      </c>
      <c r="F792">
        <v>24</v>
      </c>
      <c r="G792" t="s">
        <v>466</v>
      </c>
    </row>
    <row r="793" spans="1:7">
      <c r="A793">
        <v>2018</v>
      </c>
      <c r="B793" t="s">
        <v>446</v>
      </c>
      <c r="C793" t="s">
        <v>541</v>
      </c>
      <c r="D793" t="s">
        <v>537</v>
      </c>
      <c r="E793">
        <v>0</v>
      </c>
      <c r="F793">
        <v>31</v>
      </c>
      <c r="G793" t="s">
        <v>466</v>
      </c>
    </row>
    <row r="794" spans="1:7">
      <c r="A794">
        <v>2018</v>
      </c>
      <c r="B794" t="s">
        <v>446</v>
      </c>
      <c r="C794" t="s">
        <v>542</v>
      </c>
      <c r="D794" t="s">
        <v>468</v>
      </c>
      <c r="E794">
        <v>4</v>
      </c>
      <c r="F794">
        <v>40</v>
      </c>
      <c r="G794" t="s">
        <v>466</v>
      </c>
    </row>
    <row r="795" spans="1:7">
      <c r="A795">
        <v>2018</v>
      </c>
      <c r="B795" t="s">
        <v>446</v>
      </c>
      <c r="C795" t="s">
        <v>542</v>
      </c>
      <c r="D795" t="s">
        <v>469</v>
      </c>
      <c r="E795">
        <v>54</v>
      </c>
      <c r="F795">
        <v>190</v>
      </c>
      <c r="G795" t="s">
        <v>466</v>
      </c>
    </row>
    <row r="796" spans="1:7">
      <c r="A796">
        <v>2018</v>
      </c>
      <c r="B796" t="s">
        <v>446</v>
      </c>
      <c r="C796" t="s">
        <v>542</v>
      </c>
      <c r="D796" t="s">
        <v>470</v>
      </c>
      <c r="E796">
        <v>22</v>
      </c>
      <c r="F796">
        <v>64</v>
      </c>
      <c r="G796" t="s">
        <v>466</v>
      </c>
    </row>
    <row r="797" spans="1:7">
      <c r="A797">
        <v>2018</v>
      </c>
      <c r="B797" t="s">
        <v>446</v>
      </c>
      <c r="C797" t="s">
        <v>542</v>
      </c>
      <c r="D797" t="s">
        <v>471</v>
      </c>
      <c r="E797">
        <v>22</v>
      </c>
      <c r="F797">
        <v>69</v>
      </c>
      <c r="G797" t="s">
        <v>466</v>
      </c>
    </row>
    <row r="798" spans="1:7">
      <c r="A798">
        <v>2018</v>
      </c>
      <c r="B798" t="s">
        <v>446</v>
      </c>
      <c r="C798" t="s">
        <v>542</v>
      </c>
      <c r="D798" t="s">
        <v>472</v>
      </c>
      <c r="E798">
        <v>0</v>
      </c>
      <c r="F798">
        <v>63</v>
      </c>
      <c r="G798" t="s">
        <v>466</v>
      </c>
    </row>
    <row r="799" spans="1:7">
      <c r="A799">
        <v>2018</v>
      </c>
      <c r="B799" t="s">
        <v>446</v>
      </c>
      <c r="C799" t="s">
        <v>542</v>
      </c>
      <c r="D799" t="s">
        <v>473</v>
      </c>
      <c r="E799">
        <v>17</v>
      </c>
      <c r="F799">
        <v>160</v>
      </c>
      <c r="G799" t="s">
        <v>466</v>
      </c>
    </row>
    <row r="800" spans="1:7">
      <c r="A800">
        <v>2018</v>
      </c>
      <c r="B800" t="s">
        <v>446</v>
      </c>
      <c r="C800" t="s">
        <v>542</v>
      </c>
      <c r="D800" t="s">
        <v>474</v>
      </c>
      <c r="E800">
        <v>0</v>
      </c>
      <c r="F800">
        <v>0</v>
      </c>
      <c r="G800" t="s">
        <v>466</v>
      </c>
    </row>
    <row r="801" spans="1:7">
      <c r="A801">
        <v>2018</v>
      </c>
      <c r="B801" t="s">
        <v>446</v>
      </c>
      <c r="C801" t="s">
        <v>542</v>
      </c>
      <c r="D801" t="s">
        <v>475</v>
      </c>
      <c r="E801">
        <v>0</v>
      </c>
      <c r="F801">
        <v>4</v>
      </c>
      <c r="G801" t="s">
        <v>466</v>
      </c>
    </row>
    <row r="802" spans="1:7">
      <c r="A802">
        <v>2018</v>
      </c>
      <c r="B802" t="s">
        <v>446</v>
      </c>
      <c r="C802" t="s">
        <v>542</v>
      </c>
      <c r="D802" t="s">
        <v>476</v>
      </c>
      <c r="E802">
        <v>5</v>
      </c>
      <c r="F802">
        <v>12</v>
      </c>
      <c r="G802" t="s">
        <v>466</v>
      </c>
    </row>
    <row r="803" spans="1:7">
      <c r="A803">
        <v>2018</v>
      </c>
      <c r="B803" t="s">
        <v>446</v>
      </c>
      <c r="C803" t="s">
        <v>542</v>
      </c>
      <c r="D803" t="s">
        <v>477</v>
      </c>
      <c r="E803">
        <v>3</v>
      </c>
      <c r="F803">
        <v>3</v>
      </c>
      <c r="G803" t="s">
        <v>466</v>
      </c>
    </row>
    <row r="804" spans="1:7">
      <c r="A804">
        <v>2018</v>
      </c>
      <c r="B804" t="s">
        <v>446</v>
      </c>
      <c r="C804" t="s">
        <v>542</v>
      </c>
      <c r="D804" t="s">
        <v>478</v>
      </c>
      <c r="E804">
        <v>2</v>
      </c>
      <c r="F804">
        <v>2</v>
      </c>
      <c r="G804" t="s">
        <v>466</v>
      </c>
    </row>
    <row r="805" spans="1:7">
      <c r="A805">
        <v>2018</v>
      </c>
      <c r="B805" t="s">
        <v>446</v>
      </c>
      <c r="C805" t="s">
        <v>542</v>
      </c>
      <c r="D805" t="s">
        <v>480</v>
      </c>
      <c r="E805">
        <v>11</v>
      </c>
      <c r="F805">
        <v>22</v>
      </c>
      <c r="G805" t="s">
        <v>466</v>
      </c>
    </row>
    <row r="806" spans="1:7">
      <c r="A806">
        <v>2018</v>
      </c>
      <c r="B806" t="s">
        <v>446</v>
      </c>
      <c r="C806" t="s">
        <v>542</v>
      </c>
      <c r="D806" t="s">
        <v>481</v>
      </c>
      <c r="E806">
        <v>63</v>
      </c>
      <c r="F806">
        <v>159</v>
      </c>
      <c r="G806" t="s">
        <v>466</v>
      </c>
    </row>
    <row r="807" spans="1:7">
      <c r="A807">
        <v>2018</v>
      </c>
      <c r="B807" t="s">
        <v>446</v>
      </c>
      <c r="C807" t="s">
        <v>542</v>
      </c>
      <c r="D807" t="s">
        <v>483</v>
      </c>
      <c r="E807">
        <v>2</v>
      </c>
      <c r="F807">
        <v>6</v>
      </c>
      <c r="G807" t="s">
        <v>466</v>
      </c>
    </row>
    <row r="808" spans="1:7">
      <c r="A808">
        <v>2018</v>
      </c>
      <c r="B808" t="s">
        <v>446</v>
      </c>
      <c r="C808" t="s">
        <v>542</v>
      </c>
      <c r="D808" t="s">
        <v>484</v>
      </c>
      <c r="E808">
        <v>4</v>
      </c>
      <c r="F808">
        <v>5</v>
      </c>
      <c r="G808" t="s">
        <v>466</v>
      </c>
    </row>
    <row r="809" spans="1:7">
      <c r="A809">
        <v>2018</v>
      </c>
      <c r="B809" t="s">
        <v>446</v>
      </c>
      <c r="C809" t="s">
        <v>542</v>
      </c>
      <c r="D809" t="s">
        <v>497</v>
      </c>
      <c r="E809">
        <v>3</v>
      </c>
      <c r="F809">
        <v>88</v>
      </c>
      <c r="G809" t="s">
        <v>466</v>
      </c>
    </row>
    <row r="810" spans="1:7">
      <c r="A810">
        <v>2018</v>
      </c>
      <c r="B810" t="s">
        <v>447</v>
      </c>
      <c r="C810" t="s">
        <v>541</v>
      </c>
      <c r="D810" t="s">
        <v>486</v>
      </c>
      <c r="E810">
        <v>2</v>
      </c>
      <c r="F810">
        <v>6</v>
      </c>
      <c r="G810" t="s">
        <v>466</v>
      </c>
    </row>
    <row r="811" spans="1:7">
      <c r="A811">
        <v>2018</v>
      </c>
      <c r="B811" t="s">
        <v>447</v>
      </c>
      <c r="C811" t="s">
        <v>541</v>
      </c>
      <c r="D811" t="s">
        <v>487</v>
      </c>
      <c r="E811">
        <v>2</v>
      </c>
      <c r="F811">
        <v>6</v>
      </c>
      <c r="G811" t="s">
        <v>466</v>
      </c>
    </row>
    <row r="812" spans="1:7">
      <c r="A812">
        <v>2018</v>
      </c>
      <c r="B812" t="s">
        <v>447</v>
      </c>
      <c r="C812" t="s">
        <v>541</v>
      </c>
      <c r="D812" t="s">
        <v>491</v>
      </c>
      <c r="E812">
        <v>2</v>
      </c>
      <c r="F812">
        <v>8</v>
      </c>
      <c r="G812" t="s">
        <v>466</v>
      </c>
    </row>
    <row r="813" spans="1:7">
      <c r="A813">
        <v>2018</v>
      </c>
      <c r="B813" t="s">
        <v>447</v>
      </c>
      <c r="C813" t="s">
        <v>541</v>
      </c>
      <c r="D813" t="s">
        <v>489</v>
      </c>
      <c r="E813">
        <v>6</v>
      </c>
      <c r="F813">
        <v>18</v>
      </c>
      <c r="G813" t="s">
        <v>466</v>
      </c>
    </row>
    <row r="814" spans="1:7">
      <c r="A814">
        <v>2018</v>
      </c>
      <c r="B814" t="s">
        <v>447</v>
      </c>
      <c r="C814" t="s">
        <v>541</v>
      </c>
      <c r="D814" t="s">
        <v>537</v>
      </c>
      <c r="E814">
        <v>0</v>
      </c>
      <c r="F814">
        <v>8</v>
      </c>
      <c r="G814" t="s">
        <v>466</v>
      </c>
    </row>
    <row r="815" spans="1:7">
      <c r="A815">
        <v>2018</v>
      </c>
      <c r="B815" t="s">
        <v>447</v>
      </c>
      <c r="C815" t="s">
        <v>542</v>
      </c>
      <c r="D815" t="s">
        <v>468</v>
      </c>
      <c r="E815">
        <v>2</v>
      </c>
      <c r="F815">
        <v>10</v>
      </c>
      <c r="G815" t="s">
        <v>466</v>
      </c>
    </row>
    <row r="816" spans="1:7">
      <c r="A816">
        <v>2018</v>
      </c>
      <c r="B816" t="s">
        <v>447</v>
      </c>
      <c r="C816" t="s">
        <v>542</v>
      </c>
      <c r="D816" t="s">
        <v>469</v>
      </c>
      <c r="E816">
        <v>4</v>
      </c>
      <c r="F816">
        <v>13</v>
      </c>
      <c r="G816" t="s">
        <v>466</v>
      </c>
    </row>
    <row r="817" spans="1:7">
      <c r="A817">
        <v>2018</v>
      </c>
      <c r="B817" t="s">
        <v>447</v>
      </c>
      <c r="C817" t="s">
        <v>542</v>
      </c>
      <c r="D817" t="s">
        <v>470</v>
      </c>
      <c r="E817">
        <v>4</v>
      </c>
      <c r="F817">
        <v>13</v>
      </c>
      <c r="G817" t="s">
        <v>466</v>
      </c>
    </row>
    <row r="818" spans="1:7">
      <c r="A818">
        <v>2018</v>
      </c>
      <c r="B818" t="s">
        <v>447</v>
      </c>
      <c r="C818" t="s">
        <v>542</v>
      </c>
      <c r="D818" t="s">
        <v>471</v>
      </c>
      <c r="E818">
        <v>2</v>
      </c>
      <c r="F818">
        <v>3</v>
      </c>
      <c r="G818" t="s">
        <v>466</v>
      </c>
    </row>
    <row r="819" spans="1:7">
      <c r="A819">
        <v>2018</v>
      </c>
      <c r="B819" t="s">
        <v>447</v>
      </c>
      <c r="C819" t="s">
        <v>542</v>
      </c>
      <c r="D819" t="s">
        <v>473</v>
      </c>
      <c r="E819">
        <v>6</v>
      </c>
      <c r="F819">
        <v>6</v>
      </c>
      <c r="G819" t="s">
        <v>466</v>
      </c>
    </row>
    <row r="820" spans="1:7">
      <c r="A820">
        <v>2018</v>
      </c>
      <c r="B820" t="s">
        <v>447</v>
      </c>
      <c r="C820" t="s">
        <v>542</v>
      </c>
      <c r="D820" t="s">
        <v>474</v>
      </c>
      <c r="E820">
        <v>1</v>
      </c>
      <c r="F820">
        <v>2</v>
      </c>
      <c r="G820" t="s">
        <v>466</v>
      </c>
    </row>
    <row r="821" spans="1:7">
      <c r="A821">
        <v>2018</v>
      </c>
      <c r="B821" t="s">
        <v>447</v>
      </c>
      <c r="C821" t="s">
        <v>542</v>
      </c>
      <c r="D821" t="s">
        <v>475</v>
      </c>
      <c r="E821">
        <v>88</v>
      </c>
      <c r="F821">
        <v>173</v>
      </c>
      <c r="G821" t="s">
        <v>466</v>
      </c>
    </row>
    <row r="822" spans="1:7">
      <c r="A822">
        <v>2018</v>
      </c>
      <c r="B822" t="s">
        <v>447</v>
      </c>
      <c r="C822" t="s">
        <v>542</v>
      </c>
      <c r="D822" t="s">
        <v>476</v>
      </c>
      <c r="E822">
        <v>6</v>
      </c>
      <c r="F822">
        <v>14</v>
      </c>
      <c r="G822" t="s">
        <v>466</v>
      </c>
    </row>
    <row r="823" spans="1:7">
      <c r="A823">
        <v>2018</v>
      </c>
      <c r="B823" t="s">
        <v>447</v>
      </c>
      <c r="C823" t="s">
        <v>542</v>
      </c>
      <c r="D823" t="s">
        <v>477</v>
      </c>
      <c r="E823">
        <v>51</v>
      </c>
      <c r="F823">
        <v>60</v>
      </c>
      <c r="G823" t="s">
        <v>466</v>
      </c>
    </row>
    <row r="824" spans="1:7">
      <c r="A824">
        <v>2018</v>
      </c>
      <c r="B824" t="s">
        <v>447</v>
      </c>
      <c r="C824" t="s">
        <v>542</v>
      </c>
      <c r="D824" t="s">
        <v>478</v>
      </c>
      <c r="E824">
        <v>4</v>
      </c>
      <c r="F824">
        <v>5</v>
      </c>
      <c r="G824" t="s">
        <v>466</v>
      </c>
    </row>
    <row r="825" spans="1:7">
      <c r="A825">
        <v>2018</v>
      </c>
      <c r="B825" t="s">
        <v>447</v>
      </c>
      <c r="C825" t="s">
        <v>542</v>
      </c>
      <c r="D825" t="s">
        <v>480</v>
      </c>
      <c r="E825">
        <v>17</v>
      </c>
      <c r="F825">
        <v>19</v>
      </c>
      <c r="G825" t="s">
        <v>466</v>
      </c>
    </row>
    <row r="826" spans="1:7">
      <c r="A826">
        <v>2018</v>
      </c>
      <c r="B826" t="s">
        <v>447</v>
      </c>
      <c r="C826" t="s">
        <v>542</v>
      </c>
      <c r="D826" t="s">
        <v>481</v>
      </c>
      <c r="E826">
        <v>17</v>
      </c>
      <c r="F826">
        <v>41</v>
      </c>
      <c r="G826" t="s">
        <v>466</v>
      </c>
    </row>
    <row r="827" spans="1:7">
      <c r="A827">
        <v>2018</v>
      </c>
      <c r="B827" t="s">
        <v>447</v>
      </c>
      <c r="C827" t="s">
        <v>542</v>
      </c>
      <c r="D827" t="s">
        <v>482</v>
      </c>
      <c r="E827">
        <v>2</v>
      </c>
      <c r="F827">
        <v>2</v>
      </c>
      <c r="G827" t="s">
        <v>466</v>
      </c>
    </row>
    <row r="828" spans="1:7">
      <c r="A828">
        <v>2018</v>
      </c>
      <c r="B828" t="s">
        <v>447</v>
      </c>
      <c r="C828" t="s">
        <v>542</v>
      </c>
      <c r="D828" t="s">
        <v>483</v>
      </c>
      <c r="E828">
        <v>35</v>
      </c>
      <c r="F828">
        <v>41</v>
      </c>
      <c r="G828" t="s">
        <v>466</v>
      </c>
    </row>
    <row r="829" spans="1:7">
      <c r="A829">
        <v>2018</v>
      </c>
      <c r="B829" t="s">
        <v>447</v>
      </c>
      <c r="C829" t="s">
        <v>542</v>
      </c>
      <c r="D829" t="s">
        <v>484</v>
      </c>
      <c r="E829">
        <v>0</v>
      </c>
      <c r="F829">
        <v>0</v>
      </c>
      <c r="G829" t="s">
        <v>466</v>
      </c>
    </row>
    <row r="830" spans="1:7">
      <c r="A830">
        <v>2018</v>
      </c>
      <c r="B830" t="s">
        <v>447</v>
      </c>
      <c r="C830" t="s">
        <v>542</v>
      </c>
      <c r="D830" t="s">
        <v>485</v>
      </c>
      <c r="E830">
        <v>1</v>
      </c>
      <c r="F830">
        <v>1</v>
      </c>
      <c r="G830" t="s">
        <v>466</v>
      </c>
    </row>
    <row r="831" spans="1:7">
      <c r="A831">
        <v>2018</v>
      </c>
      <c r="B831" t="s">
        <v>448</v>
      </c>
      <c r="C831" t="s">
        <v>541</v>
      </c>
      <c r="D831" t="s">
        <v>486</v>
      </c>
      <c r="E831">
        <v>3</v>
      </c>
      <c r="F831">
        <v>8</v>
      </c>
      <c r="G831" t="s">
        <v>466</v>
      </c>
    </row>
    <row r="832" spans="1:7">
      <c r="A832">
        <v>2018</v>
      </c>
      <c r="B832" t="s">
        <v>448</v>
      </c>
      <c r="C832" t="s">
        <v>541</v>
      </c>
      <c r="D832" t="s">
        <v>491</v>
      </c>
      <c r="E832">
        <v>51</v>
      </c>
      <c r="F832">
        <v>181</v>
      </c>
      <c r="G832" t="s">
        <v>466</v>
      </c>
    </row>
    <row r="833" spans="1:7">
      <c r="A833">
        <v>2018</v>
      </c>
      <c r="B833" t="s">
        <v>448</v>
      </c>
      <c r="C833" t="s">
        <v>541</v>
      </c>
      <c r="D833" t="s">
        <v>492</v>
      </c>
      <c r="E833">
        <v>2</v>
      </c>
      <c r="F833">
        <v>4</v>
      </c>
      <c r="G833" t="s">
        <v>466</v>
      </c>
    </row>
    <row r="834" spans="1:7">
      <c r="A834">
        <v>2018</v>
      </c>
      <c r="B834" t="s">
        <v>448</v>
      </c>
      <c r="C834" t="s">
        <v>541</v>
      </c>
      <c r="D834" t="s">
        <v>494</v>
      </c>
      <c r="E834">
        <v>4</v>
      </c>
      <c r="F834">
        <v>4</v>
      </c>
      <c r="G834" t="s">
        <v>466</v>
      </c>
    </row>
    <row r="835" spans="1:7">
      <c r="A835">
        <v>2018</v>
      </c>
      <c r="B835" t="s">
        <v>448</v>
      </c>
      <c r="C835" t="s">
        <v>541</v>
      </c>
      <c r="D835" t="s">
        <v>517</v>
      </c>
      <c r="E835">
        <v>2</v>
      </c>
      <c r="F835">
        <v>4</v>
      </c>
      <c r="G835" t="s">
        <v>466</v>
      </c>
    </row>
    <row r="836" spans="1:7">
      <c r="A836">
        <v>2018</v>
      </c>
      <c r="B836" t="s">
        <v>448</v>
      </c>
      <c r="C836" t="s">
        <v>541</v>
      </c>
      <c r="D836" t="s">
        <v>489</v>
      </c>
      <c r="E836">
        <v>41</v>
      </c>
      <c r="F836">
        <v>111</v>
      </c>
      <c r="G836" t="s">
        <v>466</v>
      </c>
    </row>
    <row r="837" spans="1:7">
      <c r="A837">
        <v>2018</v>
      </c>
      <c r="B837" t="s">
        <v>448</v>
      </c>
      <c r="C837" t="s">
        <v>541</v>
      </c>
      <c r="D837" t="s">
        <v>465</v>
      </c>
      <c r="E837">
        <v>3</v>
      </c>
      <c r="F837">
        <v>9</v>
      </c>
      <c r="G837" t="s">
        <v>466</v>
      </c>
    </row>
    <row r="838" spans="1:7">
      <c r="A838">
        <v>2018</v>
      </c>
      <c r="B838" t="s">
        <v>448</v>
      </c>
      <c r="C838" t="s">
        <v>541</v>
      </c>
      <c r="D838" t="s">
        <v>500</v>
      </c>
      <c r="E838">
        <v>1</v>
      </c>
      <c r="F838">
        <v>2</v>
      </c>
      <c r="G838" t="s">
        <v>466</v>
      </c>
    </row>
    <row r="839" spans="1:7">
      <c r="A839">
        <v>2018</v>
      </c>
      <c r="B839" t="s">
        <v>448</v>
      </c>
      <c r="C839" t="s">
        <v>541</v>
      </c>
      <c r="D839" t="s">
        <v>520</v>
      </c>
      <c r="E839">
        <v>2</v>
      </c>
      <c r="F839">
        <v>2</v>
      </c>
      <c r="G839" t="s">
        <v>466</v>
      </c>
    </row>
    <row r="840" spans="1:7">
      <c r="A840">
        <v>2018</v>
      </c>
      <c r="B840" t="s">
        <v>448</v>
      </c>
      <c r="C840" t="s">
        <v>541</v>
      </c>
      <c r="D840" t="s">
        <v>534</v>
      </c>
      <c r="E840">
        <v>2</v>
      </c>
      <c r="F840">
        <v>2</v>
      </c>
      <c r="G840" t="s">
        <v>466</v>
      </c>
    </row>
    <row r="841" spans="1:7">
      <c r="A841">
        <v>2018</v>
      </c>
      <c r="B841" t="s">
        <v>448</v>
      </c>
      <c r="C841" t="s">
        <v>541</v>
      </c>
      <c r="D841" t="s">
        <v>503</v>
      </c>
      <c r="E841">
        <v>1</v>
      </c>
      <c r="F841">
        <v>1</v>
      </c>
      <c r="G841" t="s">
        <v>466</v>
      </c>
    </row>
    <row r="842" spans="1:7">
      <c r="A842">
        <v>2018</v>
      </c>
      <c r="B842" t="s">
        <v>448</v>
      </c>
      <c r="C842" t="s">
        <v>541</v>
      </c>
      <c r="D842" t="s">
        <v>506</v>
      </c>
      <c r="E842">
        <v>1</v>
      </c>
      <c r="F842">
        <v>1</v>
      </c>
      <c r="G842" t="s">
        <v>466</v>
      </c>
    </row>
    <row r="843" spans="1:7">
      <c r="A843">
        <v>2018</v>
      </c>
      <c r="B843" t="s">
        <v>448</v>
      </c>
      <c r="C843" t="s">
        <v>541</v>
      </c>
      <c r="D843" t="s">
        <v>467</v>
      </c>
      <c r="E843">
        <v>1</v>
      </c>
      <c r="F843">
        <v>1</v>
      </c>
      <c r="G843" t="s">
        <v>466</v>
      </c>
    </row>
    <row r="844" spans="1:7">
      <c r="A844">
        <v>2018</v>
      </c>
      <c r="B844" t="s">
        <v>448</v>
      </c>
      <c r="C844" t="s">
        <v>542</v>
      </c>
      <c r="D844" t="s">
        <v>468</v>
      </c>
      <c r="E844">
        <v>3</v>
      </c>
      <c r="F844">
        <v>3</v>
      </c>
      <c r="G844" t="s">
        <v>466</v>
      </c>
    </row>
    <row r="845" spans="1:7">
      <c r="A845">
        <v>2018</v>
      </c>
      <c r="B845" t="s">
        <v>448</v>
      </c>
      <c r="C845" t="s">
        <v>542</v>
      </c>
      <c r="D845" t="s">
        <v>469</v>
      </c>
      <c r="E845">
        <v>34</v>
      </c>
      <c r="F845">
        <v>74</v>
      </c>
      <c r="G845" t="s">
        <v>466</v>
      </c>
    </row>
    <row r="846" spans="1:7">
      <c r="A846">
        <v>2018</v>
      </c>
      <c r="B846" t="s">
        <v>448</v>
      </c>
      <c r="C846" t="s">
        <v>542</v>
      </c>
      <c r="D846" t="s">
        <v>470</v>
      </c>
      <c r="E846">
        <v>13</v>
      </c>
      <c r="F846">
        <v>52</v>
      </c>
      <c r="G846" t="s">
        <v>466</v>
      </c>
    </row>
    <row r="847" spans="1:7">
      <c r="A847">
        <v>2018</v>
      </c>
      <c r="B847" t="s">
        <v>448</v>
      </c>
      <c r="C847" t="s">
        <v>542</v>
      </c>
      <c r="D847" t="s">
        <v>471</v>
      </c>
      <c r="E847">
        <v>2</v>
      </c>
      <c r="F847">
        <v>4</v>
      </c>
      <c r="G847" t="s">
        <v>466</v>
      </c>
    </row>
    <row r="848" spans="1:7">
      <c r="A848">
        <v>2018</v>
      </c>
      <c r="B848" t="s">
        <v>448</v>
      </c>
      <c r="C848" t="s">
        <v>542</v>
      </c>
      <c r="D848" t="s">
        <v>472</v>
      </c>
      <c r="E848">
        <v>1</v>
      </c>
      <c r="F848">
        <v>3</v>
      </c>
      <c r="G848" t="s">
        <v>466</v>
      </c>
    </row>
    <row r="849" spans="1:7">
      <c r="A849">
        <v>2018</v>
      </c>
      <c r="B849" t="s">
        <v>448</v>
      </c>
      <c r="C849" t="s">
        <v>542</v>
      </c>
      <c r="D849" t="s">
        <v>473</v>
      </c>
      <c r="E849">
        <v>5</v>
      </c>
      <c r="F849">
        <v>13</v>
      </c>
      <c r="G849" t="s">
        <v>466</v>
      </c>
    </row>
    <row r="850" spans="1:7">
      <c r="A850">
        <v>2018</v>
      </c>
      <c r="B850" t="s">
        <v>448</v>
      </c>
      <c r="C850" t="s">
        <v>542</v>
      </c>
      <c r="D850" t="s">
        <v>474</v>
      </c>
      <c r="E850">
        <v>79</v>
      </c>
      <c r="F850">
        <v>165</v>
      </c>
      <c r="G850" t="s">
        <v>466</v>
      </c>
    </row>
    <row r="851" spans="1:7">
      <c r="A851">
        <v>2018</v>
      </c>
      <c r="B851" t="s">
        <v>448</v>
      </c>
      <c r="C851" t="s">
        <v>542</v>
      </c>
      <c r="D851" t="s">
        <v>475</v>
      </c>
      <c r="E851">
        <v>20</v>
      </c>
      <c r="F851">
        <v>39</v>
      </c>
      <c r="G851" t="s">
        <v>466</v>
      </c>
    </row>
    <row r="852" spans="1:7">
      <c r="A852">
        <v>2018</v>
      </c>
      <c r="B852" t="s">
        <v>448</v>
      </c>
      <c r="C852" t="s">
        <v>542</v>
      </c>
      <c r="D852" t="s">
        <v>476</v>
      </c>
      <c r="E852">
        <v>9</v>
      </c>
      <c r="F852">
        <v>14</v>
      </c>
      <c r="G852" t="s">
        <v>466</v>
      </c>
    </row>
    <row r="853" spans="1:7">
      <c r="A853">
        <v>2018</v>
      </c>
      <c r="B853" t="s">
        <v>448</v>
      </c>
      <c r="C853" t="s">
        <v>542</v>
      </c>
      <c r="D853" t="s">
        <v>477</v>
      </c>
      <c r="E853">
        <v>121</v>
      </c>
      <c r="F853">
        <v>352</v>
      </c>
      <c r="G853" t="s">
        <v>466</v>
      </c>
    </row>
    <row r="854" spans="1:7">
      <c r="A854">
        <v>2018</v>
      </c>
      <c r="B854" t="s">
        <v>448</v>
      </c>
      <c r="C854" t="s">
        <v>542</v>
      </c>
      <c r="D854" t="s">
        <v>478</v>
      </c>
      <c r="E854">
        <v>8</v>
      </c>
      <c r="F854">
        <v>10</v>
      </c>
      <c r="G854" t="s">
        <v>466</v>
      </c>
    </row>
    <row r="855" spans="1:7">
      <c r="A855">
        <v>2018</v>
      </c>
      <c r="B855" t="s">
        <v>448</v>
      </c>
      <c r="C855" t="s">
        <v>542</v>
      </c>
      <c r="D855" t="s">
        <v>480</v>
      </c>
      <c r="E855">
        <v>22</v>
      </c>
      <c r="F855">
        <v>30</v>
      </c>
      <c r="G855" t="s">
        <v>466</v>
      </c>
    </row>
    <row r="856" spans="1:7">
      <c r="A856">
        <v>2018</v>
      </c>
      <c r="B856" t="s">
        <v>448</v>
      </c>
      <c r="C856" t="s">
        <v>542</v>
      </c>
      <c r="D856" t="s">
        <v>481</v>
      </c>
      <c r="E856">
        <v>112</v>
      </c>
      <c r="F856">
        <v>178</v>
      </c>
      <c r="G856" t="s">
        <v>466</v>
      </c>
    </row>
    <row r="857" spans="1:7">
      <c r="A857">
        <v>2018</v>
      </c>
      <c r="B857" t="s">
        <v>448</v>
      </c>
      <c r="C857" t="s">
        <v>542</v>
      </c>
      <c r="D857" t="s">
        <v>482</v>
      </c>
      <c r="E857">
        <v>5</v>
      </c>
      <c r="F857">
        <v>10</v>
      </c>
      <c r="G857" t="s">
        <v>466</v>
      </c>
    </row>
    <row r="858" spans="1:7">
      <c r="A858">
        <v>2018</v>
      </c>
      <c r="B858" t="s">
        <v>448</v>
      </c>
      <c r="C858" t="s">
        <v>542</v>
      </c>
      <c r="D858" t="s">
        <v>483</v>
      </c>
      <c r="E858">
        <v>5</v>
      </c>
      <c r="F858">
        <v>5</v>
      </c>
      <c r="G858" t="s">
        <v>466</v>
      </c>
    </row>
    <row r="859" spans="1:7">
      <c r="A859">
        <v>2018</v>
      </c>
      <c r="B859" t="s">
        <v>448</v>
      </c>
      <c r="C859" t="s">
        <v>542</v>
      </c>
      <c r="D859" t="s">
        <v>484</v>
      </c>
      <c r="E859">
        <v>5</v>
      </c>
      <c r="F859">
        <v>9</v>
      </c>
      <c r="G859" t="s">
        <v>466</v>
      </c>
    </row>
    <row r="860" spans="1:7">
      <c r="A860">
        <v>2018</v>
      </c>
      <c r="B860" t="s">
        <v>448</v>
      </c>
      <c r="C860" t="s">
        <v>542</v>
      </c>
      <c r="D860" t="s">
        <v>485</v>
      </c>
      <c r="E860">
        <v>3</v>
      </c>
      <c r="F860">
        <v>9</v>
      </c>
      <c r="G860" t="s">
        <v>466</v>
      </c>
    </row>
    <row r="861" spans="1:7">
      <c r="A861">
        <v>2018</v>
      </c>
      <c r="B861" t="s">
        <v>449</v>
      </c>
      <c r="C861" t="s">
        <v>541</v>
      </c>
      <c r="D861" t="s">
        <v>486</v>
      </c>
      <c r="E861">
        <v>6</v>
      </c>
      <c r="F861">
        <v>18</v>
      </c>
      <c r="G861" t="s">
        <v>466</v>
      </c>
    </row>
    <row r="862" spans="1:7">
      <c r="A862">
        <v>2018</v>
      </c>
      <c r="B862" t="s">
        <v>449</v>
      </c>
      <c r="C862" t="s">
        <v>541</v>
      </c>
      <c r="D862" t="s">
        <v>487</v>
      </c>
      <c r="E862">
        <v>66</v>
      </c>
      <c r="F862">
        <v>356</v>
      </c>
      <c r="G862" t="s">
        <v>466</v>
      </c>
    </row>
    <row r="863" spans="1:7">
      <c r="A863">
        <v>2018</v>
      </c>
      <c r="B863" t="s">
        <v>449</v>
      </c>
      <c r="C863" t="s">
        <v>541</v>
      </c>
      <c r="D863" t="s">
        <v>491</v>
      </c>
      <c r="E863">
        <v>112</v>
      </c>
      <c r="F863">
        <v>472</v>
      </c>
      <c r="G863" t="s">
        <v>466</v>
      </c>
    </row>
    <row r="864" spans="1:7">
      <c r="A864">
        <v>2018</v>
      </c>
      <c r="B864" t="s">
        <v>449</v>
      </c>
      <c r="C864" t="s">
        <v>541</v>
      </c>
      <c r="D864" t="s">
        <v>492</v>
      </c>
      <c r="E864">
        <v>1</v>
      </c>
      <c r="F864">
        <v>1</v>
      </c>
      <c r="G864" t="s">
        <v>466</v>
      </c>
    </row>
    <row r="865" spans="1:7">
      <c r="A865">
        <v>2018</v>
      </c>
      <c r="B865" t="s">
        <v>449</v>
      </c>
      <c r="C865" t="s">
        <v>541</v>
      </c>
      <c r="D865" t="s">
        <v>488</v>
      </c>
      <c r="E865">
        <v>8</v>
      </c>
      <c r="F865">
        <v>24</v>
      </c>
      <c r="G865" t="s">
        <v>466</v>
      </c>
    </row>
    <row r="866" spans="1:7">
      <c r="A866">
        <v>2018</v>
      </c>
      <c r="B866" t="s">
        <v>449</v>
      </c>
      <c r="C866" t="s">
        <v>541</v>
      </c>
      <c r="D866" t="s">
        <v>489</v>
      </c>
      <c r="E866">
        <v>75</v>
      </c>
      <c r="F866">
        <v>245</v>
      </c>
      <c r="G866" t="s">
        <v>466</v>
      </c>
    </row>
    <row r="867" spans="1:7">
      <c r="A867">
        <v>2018</v>
      </c>
      <c r="B867" t="s">
        <v>449</v>
      </c>
      <c r="C867" t="s">
        <v>541</v>
      </c>
      <c r="D867" t="s">
        <v>498</v>
      </c>
      <c r="E867">
        <v>2</v>
      </c>
      <c r="F867">
        <v>6</v>
      </c>
      <c r="G867" t="s">
        <v>466</v>
      </c>
    </row>
    <row r="868" spans="1:7">
      <c r="A868">
        <v>2018</v>
      </c>
      <c r="B868" t="s">
        <v>449</v>
      </c>
      <c r="C868" t="s">
        <v>541</v>
      </c>
      <c r="D868" t="s">
        <v>499</v>
      </c>
      <c r="E868">
        <v>71</v>
      </c>
      <c r="F868">
        <v>213</v>
      </c>
      <c r="G868" t="s">
        <v>466</v>
      </c>
    </row>
    <row r="869" spans="1:7">
      <c r="A869">
        <v>2018</v>
      </c>
      <c r="B869" t="s">
        <v>449</v>
      </c>
      <c r="C869" t="s">
        <v>541</v>
      </c>
      <c r="D869" t="s">
        <v>465</v>
      </c>
      <c r="E869">
        <v>33</v>
      </c>
      <c r="F869">
        <v>57</v>
      </c>
      <c r="G869" t="s">
        <v>466</v>
      </c>
    </row>
    <row r="870" spans="1:7">
      <c r="A870">
        <v>2018</v>
      </c>
      <c r="B870" t="s">
        <v>449</v>
      </c>
      <c r="C870" t="s">
        <v>541</v>
      </c>
      <c r="D870" t="s">
        <v>500</v>
      </c>
      <c r="E870">
        <v>25</v>
      </c>
      <c r="F870">
        <v>33</v>
      </c>
      <c r="G870" t="s">
        <v>466</v>
      </c>
    </row>
    <row r="871" spans="1:7">
      <c r="A871">
        <v>2018</v>
      </c>
      <c r="B871" t="s">
        <v>449</v>
      </c>
      <c r="C871" t="s">
        <v>541</v>
      </c>
      <c r="D871" t="s">
        <v>534</v>
      </c>
      <c r="E871">
        <v>0</v>
      </c>
      <c r="F871">
        <v>2</v>
      </c>
      <c r="G871" t="s">
        <v>466</v>
      </c>
    </row>
    <row r="872" spans="1:7">
      <c r="A872">
        <v>2018</v>
      </c>
      <c r="B872" t="s">
        <v>449</v>
      </c>
      <c r="C872" t="s">
        <v>541</v>
      </c>
      <c r="D872" t="s">
        <v>506</v>
      </c>
      <c r="E872">
        <v>0</v>
      </c>
      <c r="F872">
        <v>1</v>
      </c>
      <c r="G872" t="s">
        <v>466</v>
      </c>
    </row>
    <row r="873" spans="1:7">
      <c r="A873">
        <v>2018</v>
      </c>
      <c r="B873" t="s">
        <v>449</v>
      </c>
      <c r="C873" t="s">
        <v>541</v>
      </c>
      <c r="D873" t="s">
        <v>507</v>
      </c>
      <c r="E873">
        <v>58</v>
      </c>
      <c r="F873">
        <v>142</v>
      </c>
      <c r="G873" t="s">
        <v>466</v>
      </c>
    </row>
    <row r="874" spans="1:7">
      <c r="A874">
        <v>2018</v>
      </c>
      <c r="B874" t="s">
        <v>449</v>
      </c>
      <c r="C874" t="s">
        <v>541</v>
      </c>
      <c r="D874" t="s">
        <v>538</v>
      </c>
      <c r="E874">
        <v>1</v>
      </c>
      <c r="F874">
        <v>3</v>
      </c>
      <c r="G874" t="s">
        <v>466</v>
      </c>
    </row>
    <row r="875" spans="1:7">
      <c r="A875">
        <v>2018</v>
      </c>
      <c r="B875" t="s">
        <v>449</v>
      </c>
      <c r="C875" t="s">
        <v>541</v>
      </c>
      <c r="D875" t="s">
        <v>467</v>
      </c>
      <c r="E875">
        <v>1</v>
      </c>
      <c r="F875">
        <v>1</v>
      </c>
      <c r="G875" t="s">
        <v>466</v>
      </c>
    </row>
    <row r="876" spans="1:7">
      <c r="A876">
        <v>2018</v>
      </c>
      <c r="B876" t="s">
        <v>449</v>
      </c>
      <c r="C876" t="s">
        <v>541</v>
      </c>
      <c r="D876" t="s">
        <v>509</v>
      </c>
      <c r="E876">
        <v>2</v>
      </c>
      <c r="F876">
        <v>4</v>
      </c>
      <c r="G876" t="s">
        <v>466</v>
      </c>
    </row>
    <row r="877" spans="1:7">
      <c r="A877">
        <v>2018</v>
      </c>
      <c r="B877" t="s">
        <v>449</v>
      </c>
      <c r="C877" t="s">
        <v>542</v>
      </c>
      <c r="D877" t="s">
        <v>468</v>
      </c>
      <c r="E877">
        <v>26</v>
      </c>
      <c r="F877">
        <v>76</v>
      </c>
      <c r="G877" t="s">
        <v>466</v>
      </c>
    </row>
    <row r="878" spans="1:7">
      <c r="A878">
        <v>2018</v>
      </c>
      <c r="B878" t="s">
        <v>449</v>
      </c>
      <c r="C878" t="s">
        <v>542</v>
      </c>
      <c r="D878" t="s">
        <v>531</v>
      </c>
      <c r="E878">
        <v>1</v>
      </c>
      <c r="F878">
        <v>3</v>
      </c>
      <c r="G878" t="s">
        <v>466</v>
      </c>
    </row>
    <row r="879" spans="1:7">
      <c r="A879">
        <v>2018</v>
      </c>
      <c r="B879" t="s">
        <v>449</v>
      </c>
      <c r="C879" t="s">
        <v>542</v>
      </c>
      <c r="D879" t="s">
        <v>469</v>
      </c>
      <c r="E879">
        <v>70</v>
      </c>
      <c r="F879">
        <v>198</v>
      </c>
      <c r="G879" t="s">
        <v>466</v>
      </c>
    </row>
    <row r="880" spans="1:7">
      <c r="A880">
        <v>2018</v>
      </c>
      <c r="B880" t="s">
        <v>449</v>
      </c>
      <c r="C880" t="s">
        <v>542</v>
      </c>
      <c r="D880" t="s">
        <v>470</v>
      </c>
      <c r="E880">
        <v>161</v>
      </c>
      <c r="F880">
        <v>665</v>
      </c>
      <c r="G880" t="s">
        <v>466</v>
      </c>
    </row>
    <row r="881" spans="1:7">
      <c r="A881">
        <v>2018</v>
      </c>
      <c r="B881" t="s">
        <v>449</v>
      </c>
      <c r="C881" t="s">
        <v>542</v>
      </c>
      <c r="D881" t="s">
        <v>471</v>
      </c>
      <c r="E881">
        <v>28</v>
      </c>
      <c r="F881">
        <v>77</v>
      </c>
      <c r="G881" t="s">
        <v>466</v>
      </c>
    </row>
    <row r="882" spans="1:7">
      <c r="A882">
        <v>2018</v>
      </c>
      <c r="B882" t="s">
        <v>449</v>
      </c>
      <c r="C882" t="s">
        <v>542</v>
      </c>
      <c r="D882" t="s">
        <v>472</v>
      </c>
      <c r="E882">
        <v>4</v>
      </c>
      <c r="F882">
        <v>6</v>
      </c>
      <c r="G882" t="s">
        <v>466</v>
      </c>
    </row>
    <row r="883" spans="1:7">
      <c r="A883">
        <v>2018</v>
      </c>
      <c r="B883" t="s">
        <v>449</v>
      </c>
      <c r="C883" t="s">
        <v>542</v>
      </c>
      <c r="D883" t="s">
        <v>473</v>
      </c>
      <c r="E883">
        <v>12</v>
      </c>
      <c r="F883">
        <v>40</v>
      </c>
      <c r="G883" t="s">
        <v>466</v>
      </c>
    </row>
    <row r="884" spans="1:7">
      <c r="A884">
        <v>2018</v>
      </c>
      <c r="B884" t="s">
        <v>449</v>
      </c>
      <c r="C884" t="s">
        <v>542</v>
      </c>
      <c r="D884" t="s">
        <v>474</v>
      </c>
      <c r="E884">
        <v>47</v>
      </c>
      <c r="F884">
        <v>199</v>
      </c>
      <c r="G884" t="s">
        <v>466</v>
      </c>
    </row>
    <row r="885" spans="1:7">
      <c r="A885">
        <v>2018</v>
      </c>
      <c r="B885" t="s">
        <v>449</v>
      </c>
      <c r="C885" t="s">
        <v>542</v>
      </c>
      <c r="D885" t="s">
        <v>475</v>
      </c>
      <c r="E885">
        <v>3</v>
      </c>
      <c r="F885">
        <v>25</v>
      </c>
      <c r="G885" t="s">
        <v>466</v>
      </c>
    </row>
    <row r="886" spans="1:7">
      <c r="A886">
        <v>2018</v>
      </c>
      <c r="B886" t="s">
        <v>449</v>
      </c>
      <c r="C886" t="s">
        <v>542</v>
      </c>
      <c r="D886" t="s">
        <v>476</v>
      </c>
      <c r="E886">
        <v>54</v>
      </c>
      <c r="F886">
        <v>60</v>
      </c>
      <c r="G886" t="s">
        <v>466</v>
      </c>
    </row>
    <row r="887" spans="1:7">
      <c r="A887">
        <v>2018</v>
      </c>
      <c r="B887" t="s">
        <v>449</v>
      </c>
      <c r="C887" t="s">
        <v>542</v>
      </c>
      <c r="D887" t="s">
        <v>477</v>
      </c>
      <c r="E887">
        <v>105</v>
      </c>
      <c r="F887">
        <v>294</v>
      </c>
      <c r="G887" t="s">
        <v>466</v>
      </c>
    </row>
    <row r="888" spans="1:7">
      <c r="A888">
        <v>2018</v>
      </c>
      <c r="B888" t="s">
        <v>449</v>
      </c>
      <c r="C888" t="s">
        <v>542</v>
      </c>
      <c r="D888" t="s">
        <v>478</v>
      </c>
      <c r="E888">
        <v>36</v>
      </c>
      <c r="F888">
        <v>71</v>
      </c>
      <c r="G888" t="s">
        <v>466</v>
      </c>
    </row>
    <row r="889" spans="1:7">
      <c r="A889">
        <v>2018</v>
      </c>
      <c r="B889" t="s">
        <v>449</v>
      </c>
      <c r="C889" t="s">
        <v>542</v>
      </c>
      <c r="D889" t="s">
        <v>479</v>
      </c>
      <c r="E889">
        <v>4</v>
      </c>
      <c r="F889">
        <v>6</v>
      </c>
      <c r="G889" t="s">
        <v>466</v>
      </c>
    </row>
    <row r="890" spans="1:7">
      <c r="A890">
        <v>2018</v>
      </c>
      <c r="B890" t="s">
        <v>449</v>
      </c>
      <c r="C890" t="s">
        <v>542</v>
      </c>
      <c r="D890" t="s">
        <v>480</v>
      </c>
      <c r="E890">
        <v>57</v>
      </c>
      <c r="F890">
        <v>97</v>
      </c>
      <c r="G890" t="s">
        <v>466</v>
      </c>
    </row>
    <row r="891" spans="1:7">
      <c r="A891">
        <v>2018</v>
      </c>
      <c r="B891" t="s">
        <v>449</v>
      </c>
      <c r="C891" t="s">
        <v>542</v>
      </c>
      <c r="D891" t="s">
        <v>481</v>
      </c>
      <c r="E891">
        <v>182</v>
      </c>
      <c r="F891">
        <v>471</v>
      </c>
      <c r="G891" t="s">
        <v>466</v>
      </c>
    </row>
    <row r="892" spans="1:7">
      <c r="A892">
        <v>2018</v>
      </c>
      <c r="B892" t="s">
        <v>449</v>
      </c>
      <c r="C892" t="s">
        <v>542</v>
      </c>
      <c r="D892" t="s">
        <v>482</v>
      </c>
      <c r="E892">
        <v>10</v>
      </c>
      <c r="F892">
        <v>20</v>
      </c>
      <c r="G892" t="s">
        <v>466</v>
      </c>
    </row>
    <row r="893" spans="1:7">
      <c r="A893">
        <v>2018</v>
      </c>
      <c r="B893" t="s">
        <v>449</v>
      </c>
      <c r="C893" t="s">
        <v>542</v>
      </c>
      <c r="D893" t="s">
        <v>483</v>
      </c>
      <c r="E893">
        <v>6</v>
      </c>
      <c r="F893">
        <v>19</v>
      </c>
      <c r="G893" t="s">
        <v>466</v>
      </c>
    </row>
    <row r="894" spans="1:7">
      <c r="A894">
        <v>2018</v>
      </c>
      <c r="B894" t="s">
        <v>449</v>
      </c>
      <c r="C894" t="s">
        <v>542</v>
      </c>
      <c r="D894" t="s">
        <v>484</v>
      </c>
      <c r="E894">
        <v>83</v>
      </c>
      <c r="F894">
        <v>101</v>
      </c>
      <c r="G894" t="s">
        <v>466</v>
      </c>
    </row>
    <row r="895" spans="1:7">
      <c r="A895">
        <v>2018</v>
      </c>
      <c r="B895" t="s">
        <v>449</v>
      </c>
      <c r="C895" t="s">
        <v>542</v>
      </c>
      <c r="D895" t="s">
        <v>497</v>
      </c>
      <c r="E895">
        <v>5</v>
      </c>
      <c r="F895">
        <v>15</v>
      </c>
      <c r="G895" t="s">
        <v>466</v>
      </c>
    </row>
    <row r="896" spans="1:7">
      <c r="A896">
        <v>2018</v>
      </c>
      <c r="B896" t="s">
        <v>449</v>
      </c>
      <c r="C896" t="s">
        <v>542</v>
      </c>
      <c r="D896" t="s">
        <v>485</v>
      </c>
      <c r="E896">
        <v>1</v>
      </c>
      <c r="F896">
        <v>8</v>
      </c>
      <c r="G896" t="s">
        <v>466</v>
      </c>
    </row>
    <row r="897" spans="1:7">
      <c r="A897">
        <v>2018</v>
      </c>
      <c r="B897" t="s">
        <v>450</v>
      </c>
      <c r="C897" t="s">
        <v>541</v>
      </c>
      <c r="D897" t="s">
        <v>486</v>
      </c>
      <c r="E897">
        <v>170</v>
      </c>
      <c r="F897">
        <v>538</v>
      </c>
      <c r="G897" t="s">
        <v>466</v>
      </c>
    </row>
    <row r="898" spans="1:7">
      <c r="A898">
        <v>2018</v>
      </c>
      <c r="B898" t="s">
        <v>450</v>
      </c>
      <c r="C898" t="s">
        <v>541</v>
      </c>
      <c r="D898" t="s">
        <v>487</v>
      </c>
      <c r="E898">
        <v>65</v>
      </c>
      <c r="F898">
        <v>377</v>
      </c>
      <c r="G898" t="s">
        <v>466</v>
      </c>
    </row>
    <row r="899" spans="1:7">
      <c r="A899">
        <v>2018</v>
      </c>
      <c r="B899" t="s">
        <v>450</v>
      </c>
      <c r="C899" t="s">
        <v>541</v>
      </c>
      <c r="D899" t="s">
        <v>491</v>
      </c>
      <c r="E899">
        <v>108</v>
      </c>
      <c r="F899">
        <v>731</v>
      </c>
      <c r="G899" t="s">
        <v>466</v>
      </c>
    </row>
    <row r="900" spans="1:7">
      <c r="A900">
        <v>2018</v>
      </c>
      <c r="B900" t="s">
        <v>450</v>
      </c>
      <c r="C900" t="s">
        <v>541</v>
      </c>
      <c r="D900" t="s">
        <v>492</v>
      </c>
      <c r="E900">
        <v>70</v>
      </c>
      <c r="F900">
        <v>257</v>
      </c>
      <c r="G900" t="s">
        <v>466</v>
      </c>
    </row>
    <row r="901" spans="1:7">
      <c r="A901">
        <v>2018</v>
      </c>
      <c r="B901" t="s">
        <v>450</v>
      </c>
      <c r="C901" t="s">
        <v>541</v>
      </c>
      <c r="D901" t="s">
        <v>493</v>
      </c>
      <c r="E901">
        <v>2</v>
      </c>
      <c r="F901">
        <v>4</v>
      </c>
      <c r="G901" t="s">
        <v>466</v>
      </c>
    </row>
    <row r="902" spans="1:7">
      <c r="A902">
        <v>2018</v>
      </c>
      <c r="B902" t="s">
        <v>450</v>
      </c>
      <c r="C902" t="s">
        <v>541</v>
      </c>
      <c r="D902" t="s">
        <v>488</v>
      </c>
      <c r="E902">
        <v>10</v>
      </c>
      <c r="F902">
        <v>17</v>
      </c>
      <c r="G902" t="s">
        <v>466</v>
      </c>
    </row>
    <row r="903" spans="1:7">
      <c r="A903">
        <v>2018</v>
      </c>
      <c r="B903" t="s">
        <v>450</v>
      </c>
      <c r="C903" t="s">
        <v>541</v>
      </c>
      <c r="D903" t="s">
        <v>489</v>
      </c>
      <c r="E903">
        <v>154</v>
      </c>
      <c r="F903">
        <v>508</v>
      </c>
      <c r="G903" t="s">
        <v>466</v>
      </c>
    </row>
    <row r="904" spans="1:7">
      <c r="A904">
        <v>2018</v>
      </c>
      <c r="B904" t="s">
        <v>450</v>
      </c>
      <c r="C904" t="s">
        <v>541</v>
      </c>
      <c r="D904" t="s">
        <v>519</v>
      </c>
      <c r="E904">
        <v>5</v>
      </c>
      <c r="F904">
        <v>18</v>
      </c>
      <c r="G904" t="s">
        <v>466</v>
      </c>
    </row>
    <row r="905" spans="1:7">
      <c r="A905">
        <v>2018</v>
      </c>
      <c r="B905" t="s">
        <v>450</v>
      </c>
      <c r="C905" t="s">
        <v>541</v>
      </c>
      <c r="D905" t="s">
        <v>539</v>
      </c>
      <c r="E905">
        <v>6</v>
      </c>
      <c r="F905">
        <v>6</v>
      </c>
      <c r="G905" t="s">
        <v>466</v>
      </c>
    </row>
    <row r="906" spans="1:7">
      <c r="A906">
        <v>2018</v>
      </c>
      <c r="B906" t="s">
        <v>450</v>
      </c>
      <c r="C906" t="s">
        <v>541</v>
      </c>
      <c r="D906" t="s">
        <v>498</v>
      </c>
      <c r="E906">
        <v>2</v>
      </c>
      <c r="F906">
        <v>2</v>
      </c>
      <c r="G906" t="s">
        <v>466</v>
      </c>
    </row>
    <row r="907" spans="1:7">
      <c r="A907">
        <v>2018</v>
      </c>
      <c r="B907" t="s">
        <v>450</v>
      </c>
      <c r="C907" t="s">
        <v>541</v>
      </c>
      <c r="D907" t="s">
        <v>465</v>
      </c>
      <c r="E907">
        <v>12</v>
      </c>
      <c r="F907">
        <v>29</v>
      </c>
      <c r="G907" t="s">
        <v>466</v>
      </c>
    </row>
    <row r="908" spans="1:7">
      <c r="A908">
        <v>2018</v>
      </c>
      <c r="B908" t="s">
        <v>450</v>
      </c>
      <c r="C908" t="s">
        <v>541</v>
      </c>
      <c r="D908" t="s">
        <v>500</v>
      </c>
      <c r="E908">
        <v>5</v>
      </c>
      <c r="F908">
        <v>38</v>
      </c>
      <c r="G908" t="s">
        <v>466</v>
      </c>
    </row>
    <row r="909" spans="1:7">
      <c r="A909">
        <v>2018</v>
      </c>
      <c r="B909" t="s">
        <v>450</v>
      </c>
      <c r="C909" t="s">
        <v>541</v>
      </c>
      <c r="D909" t="s">
        <v>507</v>
      </c>
      <c r="E909">
        <v>0</v>
      </c>
      <c r="F909">
        <v>0</v>
      </c>
      <c r="G909" t="s">
        <v>466</v>
      </c>
    </row>
    <row r="910" spans="1:7">
      <c r="A910">
        <v>2018</v>
      </c>
      <c r="B910" t="s">
        <v>450</v>
      </c>
      <c r="C910" t="s">
        <v>541</v>
      </c>
      <c r="D910" t="s">
        <v>508</v>
      </c>
      <c r="E910">
        <v>2</v>
      </c>
      <c r="F910">
        <v>8</v>
      </c>
      <c r="G910" t="s">
        <v>466</v>
      </c>
    </row>
    <row r="911" spans="1:7">
      <c r="A911">
        <v>2018</v>
      </c>
      <c r="B911" t="s">
        <v>450</v>
      </c>
      <c r="C911" t="s">
        <v>541</v>
      </c>
      <c r="D911" t="s">
        <v>467</v>
      </c>
      <c r="E911">
        <v>47</v>
      </c>
      <c r="F911">
        <v>126</v>
      </c>
      <c r="G911" t="s">
        <v>466</v>
      </c>
    </row>
    <row r="912" spans="1:7">
      <c r="A912">
        <v>2018</v>
      </c>
      <c r="B912" t="s">
        <v>450</v>
      </c>
      <c r="C912" t="s">
        <v>541</v>
      </c>
      <c r="D912" t="s">
        <v>509</v>
      </c>
      <c r="E912">
        <v>6</v>
      </c>
      <c r="F912">
        <v>14</v>
      </c>
      <c r="G912" t="s">
        <v>466</v>
      </c>
    </row>
    <row r="913" spans="1:7">
      <c r="A913">
        <v>2018</v>
      </c>
      <c r="B913" t="s">
        <v>450</v>
      </c>
      <c r="C913" t="s">
        <v>541</v>
      </c>
      <c r="D913" t="s">
        <v>496</v>
      </c>
      <c r="E913">
        <v>1</v>
      </c>
      <c r="F913">
        <v>4</v>
      </c>
      <c r="G913" t="s">
        <v>466</v>
      </c>
    </row>
    <row r="914" spans="1:7">
      <c r="A914">
        <v>2018</v>
      </c>
      <c r="B914" t="s">
        <v>450</v>
      </c>
      <c r="C914" t="s">
        <v>541</v>
      </c>
      <c r="D914" t="s">
        <v>524</v>
      </c>
      <c r="E914">
        <v>2</v>
      </c>
      <c r="F914">
        <v>5</v>
      </c>
      <c r="G914" t="s">
        <v>466</v>
      </c>
    </row>
    <row r="915" spans="1:7">
      <c r="A915">
        <v>2018</v>
      </c>
      <c r="B915" t="s">
        <v>450</v>
      </c>
      <c r="C915" t="s">
        <v>541</v>
      </c>
      <c r="D915" t="s">
        <v>513</v>
      </c>
      <c r="E915">
        <v>1</v>
      </c>
      <c r="F915">
        <v>1</v>
      </c>
      <c r="G915" t="s">
        <v>466</v>
      </c>
    </row>
    <row r="916" spans="1:7">
      <c r="A916">
        <v>2018</v>
      </c>
      <c r="B916" t="s">
        <v>450</v>
      </c>
      <c r="C916" t="s">
        <v>541</v>
      </c>
      <c r="D916" t="s">
        <v>514</v>
      </c>
      <c r="E916">
        <v>3</v>
      </c>
      <c r="F916">
        <v>14</v>
      </c>
      <c r="G916" t="s">
        <v>466</v>
      </c>
    </row>
    <row r="917" spans="1:7">
      <c r="A917">
        <v>2018</v>
      </c>
      <c r="B917" t="s">
        <v>450</v>
      </c>
      <c r="C917" t="s">
        <v>542</v>
      </c>
      <c r="D917" t="s">
        <v>468</v>
      </c>
      <c r="E917">
        <v>51</v>
      </c>
      <c r="F917">
        <v>158</v>
      </c>
      <c r="G917" t="s">
        <v>466</v>
      </c>
    </row>
    <row r="918" spans="1:7">
      <c r="A918">
        <v>2018</v>
      </c>
      <c r="B918" t="s">
        <v>450</v>
      </c>
      <c r="C918" t="s">
        <v>542</v>
      </c>
      <c r="D918" t="s">
        <v>469</v>
      </c>
      <c r="E918">
        <v>142</v>
      </c>
      <c r="F918">
        <v>560</v>
      </c>
      <c r="G918" t="s">
        <v>466</v>
      </c>
    </row>
    <row r="919" spans="1:7">
      <c r="A919">
        <v>2018</v>
      </c>
      <c r="B919" t="s">
        <v>450</v>
      </c>
      <c r="C919" t="s">
        <v>542</v>
      </c>
      <c r="D919" t="s">
        <v>470</v>
      </c>
      <c r="E919">
        <v>26</v>
      </c>
      <c r="F919">
        <v>73</v>
      </c>
      <c r="G919" t="s">
        <v>466</v>
      </c>
    </row>
    <row r="920" spans="1:7">
      <c r="A920">
        <v>2018</v>
      </c>
      <c r="B920" t="s">
        <v>450</v>
      </c>
      <c r="C920" t="s">
        <v>542</v>
      </c>
      <c r="D920" t="s">
        <v>471</v>
      </c>
      <c r="E920">
        <v>12</v>
      </c>
      <c r="F920">
        <v>44</v>
      </c>
      <c r="G920" t="s">
        <v>466</v>
      </c>
    </row>
    <row r="921" spans="1:7">
      <c r="A921">
        <v>2018</v>
      </c>
      <c r="B921" t="s">
        <v>450</v>
      </c>
      <c r="C921" t="s">
        <v>542</v>
      </c>
      <c r="D921" t="s">
        <v>472</v>
      </c>
      <c r="E921">
        <v>39</v>
      </c>
      <c r="F921">
        <v>115</v>
      </c>
      <c r="G921" t="s">
        <v>466</v>
      </c>
    </row>
    <row r="922" spans="1:7">
      <c r="A922">
        <v>2018</v>
      </c>
      <c r="B922" t="s">
        <v>450</v>
      </c>
      <c r="C922" t="s">
        <v>542</v>
      </c>
      <c r="D922" t="s">
        <v>473</v>
      </c>
      <c r="E922">
        <v>61</v>
      </c>
      <c r="F922">
        <v>159</v>
      </c>
      <c r="G922" t="s">
        <v>466</v>
      </c>
    </row>
    <row r="923" spans="1:7">
      <c r="A923">
        <v>2018</v>
      </c>
      <c r="B923" t="s">
        <v>450</v>
      </c>
      <c r="C923" t="s">
        <v>542</v>
      </c>
      <c r="D923" t="s">
        <v>474</v>
      </c>
      <c r="E923">
        <v>20</v>
      </c>
      <c r="F923">
        <v>45</v>
      </c>
      <c r="G923" t="s">
        <v>466</v>
      </c>
    </row>
    <row r="924" spans="1:7">
      <c r="A924">
        <v>2018</v>
      </c>
      <c r="B924" t="s">
        <v>450</v>
      </c>
      <c r="C924" t="s">
        <v>542</v>
      </c>
      <c r="D924" t="s">
        <v>475</v>
      </c>
      <c r="E924">
        <v>33</v>
      </c>
      <c r="F924">
        <v>66</v>
      </c>
      <c r="G924" t="s">
        <v>466</v>
      </c>
    </row>
    <row r="925" spans="1:7">
      <c r="A925">
        <v>2018</v>
      </c>
      <c r="B925" t="s">
        <v>450</v>
      </c>
      <c r="C925" t="s">
        <v>542</v>
      </c>
      <c r="D925" t="s">
        <v>476</v>
      </c>
      <c r="E925">
        <v>14</v>
      </c>
      <c r="F925">
        <v>21</v>
      </c>
      <c r="G925" t="s">
        <v>466</v>
      </c>
    </row>
    <row r="926" spans="1:7">
      <c r="A926">
        <v>2018</v>
      </c>
      <c r="B926" t="s">
        <v>450</v>
      </c>
      <c r="C926" t="s">
        <v>542</v>
      </c>
      <c r="D926" t="s">
        <v>477</v>
      </c>
      <c r="E926">
        <v>35</v>
      </c>
      <c r="F926">
        <v>66</v>
      </c>
      <c r="G926" t="s">
        <v>466</v>
      </c>
    </row>
    <row r="927" spans="1:7">
      <c r="A927">
        <v>2018</v>
      </c>
      <c r="B927" t="s">
        <v>450</v>
      </c>
      <c r="C927" t="s">
        <v>542</v>
      </c>
      <c r="D927" t="s">
        <v>478</v>
      </c>
      <c r="E927">
        <v>10</v>
      </c>
      <c r="F927">
        <v>16</v>
      </c>
      <c r="G927" t="s">
        <v>466</v>
      </c>
    </row>
    <row r="928" spans="1:7">
      <c r="A928">
        <v>2018</v>
      </c>
      <c r="B928" t="s">
        <v>450</v>
      </c>
      <c r="C928" t="s">
        <v>542</v>
      </c>
      <c r="D928" t="s">
        <v>479</v>
      </c>
      <c r="E928">
        <v>2</v>
      </c>
      <c r="F928">
        <v>6</v>
      </c>
      <c r="G928" t="s">
        <v>466</v>
      </c>
    </row>
    <row r="929" spans="1:7">
      <c r="A929">
        <v>2018</v>
      </c>
      <c r="B929" t="s">
        <v>450</v>
      </c>
      <c r="C929" t="s">
        <v>542</v>
      </c>
      <c r="D929" t="s">
        <v>480</v>
      </c>
      <c r="E929">
        <v>129</v>
      </c>
      <c r="F929">
        <v>209</v>
      </c>
      <c r="G929" t="s">
        <v>466</v>
      </c>
    </row>
    <row r="930" spans="1:7">
      <c r="A930">
        <v>2018</v>
      </c>
      <c r="B930" t="s">
        <v>450</v>
      </c>
      <c r="C930" t="s">
        <v>542</v>
      </c>
      <c r="D930" t="s">
        <v>482</v>
      </c>
      <c r="E930">
        <v>9</v>
      </c>
      <c r="F930">
        <v>15</v>
      </c>
      <c r="G930" t="s">
        <v>466</v>
      </c>
    </row>
    <row r="931" spans="1:7">
      <c r="A931">
        <v>2018</v>
      </c>
      <c r="B931" t="s">
        <v>450</v>
      </c>
      <c r="C931" t="s">
        <v>542</v>
      </c>
      <c r="D931" t="s">
        <v>483</v>
      </c>
      <c r="E931">
        <v>103</v>
      </c>
      <c r="F931">
        <v>151</v>
      </c>
      <c r="G931" t="s">
        <v>466</v>
      </c>
    </row>
    <row r="932" spans="1:7">
      <c r="A932">
        <v>2018</v>
      </c>
      <c r="B932" t="s">
        <v>450</v>
      </c>
      <c r="C932" t="s">
        <v>542</v>
      </c>
      <c r="D932" t="s">
        <v>484</v>
      </c>
      <c r="E932">
        <v>10</v>
      </c>
      <c r="F932">
        <v>38</v>
      </c>
      <c r="G932" t="s">
        <v>466</v>
      </c>
    </row>
    <row r="933" spans="1:7">
      <c r="A933">
        <v>2018</v>
      </c>
      <c r="B933" t="s">
        <v>450</v>
      </c>
      <c r="C933" t="s">
        <v>542</v>
      </c>
      <c r="D933" t="s">
        <v>497</v>
      </c>
      <c r="E933">
        <v>12</v>
      </c>
      <c r="F933">
        <v>34</v>
      </c>
      <c r="G933" t="s">
        <v>466</v>
      </c>
    </row>
    <row r="934" spans="1:7">
      <c r="A934">
        <v>2018</v>
      </c>
      <c r="B934" t="s">
        <v>451</v>
      </c>
      <c r="C934" t="s">
        <v>541</v>
      </c>
      <c r="D934" t="s">
        <v>486</v>
      </c>
      <c r="E934">
        <v>57</v>
      </c>
      <c r="F934">
        <v>159</v>
      </c>
      <c r="G934" t="s">
        <v>466</v>
      </c>
    </row>
    <row r="935" spans="1:7">
      <c r="A935">
        <v>2018</v>
      </c>
      <c r="B935" t="s">
        <v>451</v>
      </c>
      <c r="C935" t="s">
        <v>541</v>
      </c>
      <c r="D935" t="s">
        <v>487</v>
      </c>
      <c r="E935">
        <v>57</v>
      </c>
      <c r="F935">
        <v>352</v>
      </c>
      <c r="G935" t="s">
        <v>466</v>
      </c>
    </row>
    <row r="936" spans="1:7">
      <c r="A936">
        <v>2018</v>
      </c>
      <c r="B936" t="s">
        <v>451</v>
      </c>
      <c r="C936" t="s">
        <v>541</v>
      </c>
      <c r="D936" t="s">
        <v>491</v>
      </c>
      <c r="E936">
        <v>119</v>
      </c>
      <c r="F936">
        <v>422</v>
      </c>
      <c r="G936" t="s">
        <v>466</v>
      </c>
    </row>
    <row r="937" spans="1:7">
      <c r="A937">
        <v>2018</v>
      </c>
      <c r="B937" t="s">
        <v>451</v>
      </c>
      <c r="C937" t="s">
        <v>541</v>
      </c>
      <c r="D937" t="s">
        <v>492</v>
      </c>
      <c r="E937">
        <v>41</v>
      </c>
      <c r="F937">
        <v>196</v>
      </c>
      <c r="G937" t="s">
        <v>466</v>
      </c>
    </row>
    <row r="938" spans="1:7">
      <c r="A938">
        <v>2018</v>
      </c>
      <c r="B938" t="s">
        <v>451</v>
      </c>
      <c r="C938" t="s">
        <v>541</v>
      </c>
      <c r="D938" t="s">
        <v>493</v>
      </c>
      <c r="E938">
        <v>6</v>
      </c>
      <c r="F938">
        <v>16</v>
      </c>
      <c r="G938" t="s">
        <v>466</v>
      </c>
    </row>
    <row r="939" spans="1:7">
      <c r="A939">
        <v>2018</v>
      </c>
      <c r="B939" t="s">
        <v>451</v>
      </c>
      <c r="C939" t="s">
        <v>541</v>
      </c>
      <c r="D939" t="s">
        <v>518</v>
      </c>
      <c r="E939">
        <v>6</v>
      </c>
      <c r="F939">
        <v>10</v>
      </c>
      <c r="G939" t="s">
        <v>466</v>
      </c>
    </row>
    <row r="940" spans="1:7">
      <c r="A940">
        <v>2018</v>
      </c>
      <c r="B940" t="s">
        <v>451</v>
      </c>
      <c r="C940" t="s">
        <v>541</v>
      </c>
      <c r="D940" t="s">
        <v>488</v>
      </c>
      <c r="E940">
        <v>4</v>
      </c>
      <c r="F940">
        <v>15</v>
      </c>
      <c r="G940" t="s">
        <v>466</v>
      </c>
    </row>
    <row r="941" spans="1:7">
      <c r="A941">
        <v>2018</v>
      </c>
      <c r="B941" t="s">
        <v>451</v>
      </c>
      <c r="C941" t="s">
        <v>541</v>
      </c>
      <c r="D941" t="s">
        <v>489</v>
      </c>
      <c r="E941">
        <v>193</v>
      </c>
      <c r="F941">
        <v>561</v>
      </c>
      <c r="G941" t="s">
        <v>466</v>
      </c>
    </row>
    <row r="942" spans="1:7">
      <c r="A942">
        <v>2018</v>
      </c>
      <c r="B942" t="s">
        <v>451</v>
      </c>
      <c r="C942" t="s">
        <v>541</v>
      </c>
      <c r="D942" t="s">
        <v>498</v>
      </c>
      <c r="E942">
        <v>4</v>
      </c>
      <c r="F942">
        <v>4</v>
      </c>
      <c r="G942" t="s">
        <v>466</v>
      </c>
    </row>
    <row r="943" spans="1:7">
      <c r="A943">
        <v>2018</v>
      </c>
      <c r="B943" t="s">
        <v>451</v>
      </c>
      <c r="C943" t="s">
        <v>541</v>
      </c>
      <c r="D943" t="s">
        <v>499</v>
      </c>
      <c r="E943">
        <v>2</v>
      </c>
      <c r="F943">
        <v>2</v>
      </c>
      <c r="G943" t="s">
        <v>466</v>
      </c>
    </row>
    <row r="944" spans="1:7">
      <c r="A944">
        <v>2018</v>
      </c>
      <c r="B944" t="s">
        <v>451</v>
      </c>
      <c r="C944" t="s">
        <v>541</v>
      </c>
      <c r="D944" t="s">
        <v>465</v>
      </c>
      <c r="E944">
        <v>19</v>
      </c>
      <c r="F944">
        <v>51</v>
      </c>
      <c r="G944" t="s">
        <v>466</v>
      </c>
    </row>
    <row r="945" spans="1:7">
      <c r="A945">
        <v>2018</v>
      </c>
      <c r="B945" t="s">
        <v>451</v>
      </c>
      <c r="C945" t="s">
        <v>541</v>
      </c>
      <c r="D945" t="s">
        <v>500</v>
      </c>
      <c r="E945">
        <v>27</v>
      </c>
      <c r="F945">
        <v>51</v>
      </c>
      <c r="G945" t="s">
        <v>466</v>
      </c>
    </row>
    <row r="946" spans="1:7">
      <c r="A946">
        <v>2018</v>
      </c>
      <c r="B946" t="s">
        <v>451</v>
      </c>
      <c r="C946" t="s">
        <v>541</v>
      </c>
      <c r="D946" t="s">
        <v>520</v>
      </c>
      <c r="E946">
        <v>1</v>
      </c>
      <c r="F946">
        <v>2</v>
      </c>
      <c r="G946" t="s">
        <v>466</v>
      </c>
    </row>
    <row r="947" spans="1:7">
      <c r="A947">
        <v>2018</v>
      </c>
      <c r="B947" t="s">
        <v>451</v>
      </c>
      <c r="C947" t="s">
        <v>541</v>
      </c>
      <c r="D947" t="s">
        <v>502</v>
      </c>
      <c r="E947">
        <v>1</v>
      </c>
      <c r="F947">
        <v>3</v>
      </c>
      <c r="G947" t="s">
        <v>466</v>
      </c>
    </row>
    <row r="948" spans="1:7">
      <c r="A948">
        <v>2018</v>
      </c>
      <c r="B948" t="s">
        <v>451</v>
      </c>
      <c r="C948" t="s">
        <v>541</v>
      </c>
      <c r="D948" t="s">
        <v>532</v>
      </c>
      <c r="E948">
        <v>1</v>
      </c>
      <c r="F948">
        <v>3</v>
      </c>
      <c r="G948" t="s">
        <v>466</v>
      </c>
    </row>
    <row r="949" spans="1:7">
      <c r="A949">
        <v>2018</v>
      </c>
      <c r="B949" t="s">
        <v>451</v>
      </c>
      <c r="C949" t="s">
        <v>541</v>
      </c>
      <c r="D949" t="s">
        <v>503</v>
      </c>
      <c r="E949">
        <v>4</v>
      </c>
      <c r="F949">
        <v>28</v>
      </c>
      <c r="G949" t="s">
        <v>466</v>
      </c>
    </row>
    <row r="950" spans="1:7">
      <c r="A950">
        <v>2018</v>
      </c>
      <c r="B950" t="s">
        <v>451</v>
      </c>
      <c r="C950" t="s">
        <v>541</v>
      </c>
      <c r="D950" t="s">
        <v>506</v>
      </c>
      <c r="E950">
        <v>1</v>
      </c>
      <c r="F950">
        <v>1</v>
      </c>
      <c r="G950" t="s">
        <v>466</v>
      </c>
    </row>
    <row r="951" spans="1:7">
      <c r="A951">
        <v>2018</v>
      </c>
      <c r="B951" t="s">
        <v>451</v>
      </c>
      <c r="C951" t="s">
        <v>541</v>
      </c>
      <c r="D951" t="s">
        <v>507</v>
      </c>
      <c r="E951">
        <v>1</v>
      </c>
      <c r="F951">
        <v>1</v>
      </c>
      <c r="G951" t="s">
        <v>466</v>
      </c>
    </row>
    <row r="952" spans="1:7">
      <c r="A952">
        <v>2018</v>
      </c>
      <c r="B952" t="s">
        <v>451</v>
      </c>
      <c r="C952" t="s">
        <v>541</v>
      </c>
      <c r="D952" t="s">
        <v>490</v>
      </c>
      <c r="E952">
        <v>2</v>
      </c>
      <c r="F952">
        <v>4</v>
      </c>
      <c r="G952" t="s">
        <v>466</v>
      </c>
    </row>
    <row r="953" spans="1:7">
      <c r="A953">
        <v>2018</v>
      </c>
      <c r="B953" t="s">
        <v>451</v>
      </c>
      <c r="C953" t="s">
        <v>541</v>
      </c>
      <c r="D953" t="s">
        <v>537</v>
      </c>
      <c r="E953">
        <v>2</v>
      </c>
      <c r="F953">
        <v>6</v>
      </c>
      <c r="G953" t="s">
        <v>466</v>
      </c>
    </row>
    <row r="954" spans="1:7">
      <c r="A954">
        <v>2018</v>
      </c>
      <c r="B954" t="s">
        <v>451</v>
      </c>
      <c r="C954" t="s">
        <v>541</v>
      </c>
      <c r="D954" t="s">
        <v>533</v>
      </c>
      <c r="E954">
        <v>2</v>
      </c>
      <c r="F954">
        <v>2</v>
      </c>
      <c r="G954" t="s">
        <v>466</v>
      </c>
    </row>
    <row r="955" spans="1:7">
      <c r="A955">
        <v>2018</v>
      </c>
      <c r="B955" t="s">
        <v>451</v>
      </c>
      <c r="C955" t="s">
        <v>541</v>
      </c>
      <c r="D955" t="s">
        <v>467</v>
      </c>
      <c r="E955">
        <v>60</v>
      </c>
      <c r="F955">
        <v>104</v>
      </c>
      <c r="G955" t="s">
        <v>466</v>
      </c>
    </row>
    <row r="956" spans="1:7">
      <c r="A956">
        <v>2018</v>
      </c>
      <c r="B956" t="s">
        <v>451</v>
      </c>
      <c r="C956" t="s">
        <v>541</v>
      </c>
      <c r="D956" t="s">
        <v>509</v>
      </c>
      <c r="E956">
        <v>6</v>
      </c>
      <c r="F956">
        <v>12</v>
      </c>
      <c r="G956" t="s">
        <v>466</v>
      </c>
    </row>
    <row r="957" spans="1:7">
      <c r="A957">
        <v>2018</v>
      </c>
      <c r="B957" t="s">
        <v>451</v>
      </c>
      <c r="C957" t="s">
        <v>541</v>
      </c>
      <c r="D957" t="s">
        <v>496</v>
      </c>
      <c r="E957">
        <v>4</v>
      </c>
      <c r="F957">
        <v>8</v>
      </c>
      <c r="G957" t="s">
        <v>466</v>
      </c>
    </row>
    <row r="958" spans="1:7">
      <c r="A958">
        <v>2018</v>
      </c>
      <c r="B958" t="s">
        <v>451</v>
      </c>
      <c r="C958" t="s">
        <v>541</v>
      </c>
      <c r="D958" t="s">
        <v>510</v>
      </c>
      <c r="E958">
        <v>6</v>
      </c>
      <c r="F958">
        <v>18</v>
      </c>
      <c r="G958" t="s">
        <v>466</v>
      </c>
    </row>
    <row r="959" spans="1:7">
      <c r="A959">
        <v>2018</v>
      </c>
      <c r="B959" t="s">
        <v>451</v>
      </c>
      <c r="C959" t="s">
        <v>541</v>
      </c>
      <c r="D959" t="s">
        <v>536</v>
      </c>
      <c r="E959">
        <v>2</v>
      </c>
      <c r="F959">
        <v>6</v>
      </c>
      <c r="G959" t="s">
        <v>466</v>
      </c>
    </row>
    <row r="960" spans="1:7">
      <c r="A960">
        <v>2018</v>
      </c>
      <c r="B960" t="s">
        <v>451</v>
      </c>
      <c r="C960" t="s">
        <v>541</v>
      </c>
      <c r="D960" t="s">
        <v>524</v>
      </c>
      <c r="E960">
        <v>2</v>
      </c>
      <c r="F960">
        <v>4</v>
      </c>
      <c r="G960" t="s">
        <v>466</v>
      </c>
    </row>
    <row r="961" spans="1:7">
      <c r="A961">
        <v>2018</v>
      </c>
      <c r="B961" t="s">
        <v>451</v>
      </c>
      <c r="C961" t="s">
        <v>541</v>
      </c>
      <c r="D961" t="s">
        <v>513</v>
      </c>
      <c r="E961">
        <v>0</v>
      </c>
      <c r="F961">
        <v>1</v>
      </c>
      <c r="G961" t="s">
        <v>466</v>
      </c>
    </row>
    <row r="962" spans="1:7">
      <c r="A962">
        <v>2018</v>
      </c>
      <c r="B962" t="s">
        <v>451</v>
      </c>
      <c r="C962" t="s">
        <v>541</v>
      </c>
      <c r="D962" t="s">
        <v>514</v>
      </c>
      <c r="E962">
        <v>20</v>
      </c>
      <c r="F962">
        <v>61</v>
      </c>
      <c r="G962" t="s">
        <v>466</v>
      </c>
    </row>
    <row r="963" spans="1:7">
      <c r="A963">
        <v>2018</v>
      </c>
      <c r="B963" t="s">
        <v>451</v>
      </c>
      <c r="C963" t="s">
        <v>541</v>
      </c>
      <c r="D963" t="s">
        <v>515</v>
      </c>
      <c r="E963">
        <v>4</v>
      </c>
      <c r="F963">
        <v>8</v>
      </c>
      <c r="G963" t="s">
        <v>466</v>
      </c>
    </row>
    <row r="964" spans="1:7">
      <c r="A964">
        <v>2018</v>
      </c>
      <c r="B964" t="s">
        <v>451</v>
      </c>
      <c r="C964" t="s">
        <v>542</v>
      </c>
      <c r="D964" t="s">
        <v>468</v>
      </c>
      <c r="E964">
        <v>59</v>
      </c>
      <c r="F964">
        <v>137</v>
      </c>
      <c r="G964" t="s">
        <v>466</v>
      </c>
    </row>
    <row r="965" spans="1:7">
      <c r="A965">
        <v>2018</v>
      </c>
      <c r="B965" t="s">
        <v>451</v>
      </c>
      <c r="C965" t="s">
        <v>542</v>
      </c>
      <c r="D965" t="s">
        <v>469</v>
      </c>
      <c r="E965">
        <v>254</v>
      </c>
      <c r="F965">
        <v>616</v>
      </c>
      <c r="G965" t="s">
        <v>466</v>
      </c>
    </row>
    <row r="966" spans="1:7">
      <c r="A966">
        <v>2018</v>
      </c>
      <c r="B966" t="s">
        <v>451</v>
      </c>
      <c r="C966" t="s">
        <v>542</v>
      </c>
      <c r="D966" t="s">
        <v>470</v>
      </c>
      <c r="E966">
        <v>63</v>
      </c>
      <c r="F966">
        <v>154</v>
      </c>
      <c r="G966" t="s">
        <v>466</v>
      </c>
    </row>
    <row r="967" spans="1:7">
      <c r="A967">
        <v>2018</v>
      </c>
      <c r="B967" t="s">
        <v>451</v>
      </c>
      <c r="C967" t="s">
        <v>542</v>
      </c>
      <c r="D967" t="s">
        <v>471</v>
      </c>
      <c r="E967">
        <v>77</v>
      </c>
      <c r="F967">
        <v>225</v>
      </c>
      <c r="G967" t="s">
        <v>466</v>
      </c>
    </row>
    <row r="968" spans="1:7">
      <c r="A968">
        <v>2018</v>
      </c>
      <c r="B968" t="s">
        <v>451</v>
      </c>
      <c r="C968" t="s">
        <v>542</v>
      </c>
      <c r="D968" t="s">
        <v>472</v>
      </c>
      <c r="E968">
        <v>11</v>
      </c>
      <c r="F968">
        <v>32</v>
      </c>
      <c r="G968" t="s">
        <v>466</v>
      </c>
    </row>
    <row r="969" spans="1:7">
      <c r="A969">
        <v>2018</v>
      </c>
      <c r="B969" t="s">
        <v>451</v>
      </c>
      <c r="C969" t="s">
        <v>542</v>
      </c>
      <c r="D969" t="s">
        <v>473</v>
      </c>
      <c r="E969">
        <v>49</v>
      </c>
      <c r="F969">
        <v>104</v>
      </c>
      <c r="G969" t="s">
        <v>466</v>
      </c>
    </row>
    <row r="970" spans="1:7">
      <c r="A970">
        <v>2018</v>
      </c>
      <c r="B970" t="s">
        <v>451</v>
      </c>
      <c r="C970" t="s">
        <v>542</v>
      </c>
      <c r="D970" t="s">
        <v>474</v>
      </c>
      <c r="E970">
        <v>15</v>
      </c>
      <c r="F970">
        <v>31</v>
      </c>
      <c r="G970" t="s">
        <v>466</v>
      </c>
    </row>
    <row r="971" spans="1:7">
      <c r="A971">
        <v>2018</v>
      </c>
      <c r="B971" t="s">
        <v>451</v>
      </c>
      <c r="C971" t="s">
        <v>542</v>
      </c>
      <c r="D971" t="s">
        <v>475</v>
      </c>
      <c r="E971">
        <v>6</v>
      </c>
      <c r="F971">
        <v>10</v>
      </c>
      <c r="G971" t="s">
        <v>466</v>
      </c>
    </row>
    <row r="972" spans="1:7">
      <c r="A972">
        <v>2018</v>
      </c>
      <c r="B972" t="s">
        <v>451</v>
      </c>
      <c r="C972" t="s">
        <v>542</v>
      </c>
      <c r="D972" t="s">
        <v>476</v>
      </c>
      <c r="E972">
        <v>18</v>
      </c>
      <c r="F972">
        <v>27</v>
      </c>
      <c r="G972" t="s">
        <v>466</v>
      </c>
    </row>
    <row r="973" spans="1:7">
      <c r="A973">
        <v>2018</v>
      </c>
      <c r="B973" t="s">
        <v>451</v>
      </c>
      <c r="C973" t="s">
        <v>542</v>
      </c>
      <c r="D973" t="s">
        <v>477</v>
      </c>
      <c r="E973">
        <v>210</v>
      </c>
      <c r="F973">
        <v>490</v>
      </c>
      <c r="G973" t="s">
        <v>466</v>
      </c>
    </row>
    <row r="974" spans="1:7">
      <c r="A974">
        <v>2018</v>
      </c>
      <c r="B974" t="s">
        <v>451</v>
      </c>
      <c r="C974" t="s">
        <v>542</v>
      </c>
      <c r="D974" t="s">
        <v>478</v>
      </c>
      <c r="E974">
        <v>11</v>
      </c>
      <c r="F974">
        <v>19</v>
      </c>
      <c r="G974" t="s">
        <v>466</v>
      </c>
    </row>
    <row r="975" spans="1:7">
      <c r="A975">
        <v>2018</v>
      </c>
      <c r="B975" t="s">
        <v>451</v>
      </c>
      <c r="C975" t="s">
        <v>542</v>
      </c>
      <c r="D975" t="s">
        <v>479</v>
      </c>
      <c r="E975">
        <v>1</v>
      </c>
      <c r="F975">
        <v>2</v>
      </c>
      <c r="G975" t="s">
        <v>466</v>
      </c>
    </row>
    <row r="976" spans="1:7">
      <c r="A976">
        <v>2018</v>
      </c>
      <c r="B976" t="s">
        <v>451</v>
      </c>
      <c r="C976" t="s">
        <v>542</v>
      </c>
      <c r="D976" t="s">
        <v>480</v>
      </c>
      <c r="E976">
        <v>89</v>
      </c>
      <c r="F976">
        <v>203</v>
      </c>
      <c r="G976" t="s">
        <v>466</v>
      </c>
    </row>
    <row r="977" spans="1:7">
      <c r="A977">
        <v>2018</v>
      </c>
      <c r="B977" t="s">
        <v>451</v>
      </c>
      <c r="C977" t="s">
        <v>542</v>
      </c>
      <c r="D977" t="s">
        <v>481</v>
      </c>
      <c r="E977">
        <v>294</v>
      </c>
      <c r="F977">
        <v>771</v>
      </c>
      <c r="G977" t="s">
        <v>466</v>
      </c>
    </row>
    <row r="978" spans="1:7">
      <c r="A978">
        <v>2018</v>
      </c>
      <c r="B978" t="s">
        <v>451</v>
      </c>
      <c r="C978" t="s">
        <v>542</v>
      </c>
      <c r="D978" t="s">
        <v>482</v>
      </c>
      <c r="E978">
        <v>23</v>
      </c>
      <c r="F978">
        <v>28</v>
      </c>
      <c r="G978" t="s">
        <v>466</v>
      </c>
    </row>
    <row r="979" spans="1:7">
      <c r="A979">
        <v>2018</v>
      </c>
      <c r="B979" t="s">
        <v>451</v>
      </c>
      <c r="C979" t="s">
        <v>542</v>
      </c>
      <c r="D979" t="s">
        <v>483</v>
      </c>
      <c r="E979">
        <v>35</v>
      </c>
      <c r="F979">
        <v>86</v>
      </c>
      <c r="G979" t="s">
        <v>466</v>
      </c>
    </row>
    <row r="980" spans="1:7">
      <c r="A980">
        <v>2018</v>
      </c>
      <c r="B980" t="s">
        <v>451</v>
      </c>
      <c r="C980" t="s">
        <v>542</v>
      </c>
      <c r="D980" t="s">
        <v>484</v>
      </c>
      <c r="E980">
        <v>51</v>
      </c>
      <c r="F980">
        <v>74</v>
      </c>
      <c r="G980" t="s">
        <v>466</v>
      </c>
    </row>
    <row r="981" spans="1:7">
      <c r="A981">
        <v>2018</v>
      </c>
      <c r="B981" t="s">
        <v>451</v>
      </c>
      <c r="C981" t="s">
        <v>542</v>
      </c>
      <c r="D981" t="s">
        <v>497</v>
      </c>
      <c r="E981">
        <v>8</v>
      </c>
      <c r="F981">
        <v>24</v>
      </c>
      <c r="G981" t="s">
        <v>466</v>
      </c>
    </row>
    <row r="982" spans="1:7">
      <c r="A982">
        <v>2018</v>
      </c>
      <c r="B982" t="s">
        <v>451</v>
      </c>
      <c r="C982" t="s">
        <v>542</v>
      </c>
      <c r="D982" t="s">
        <v>485</v>
      </c>
      <c r="E982">
        <v>2</v>
      </c>
      <c r="F982">
        <v>4</v>
      </c>
      <c r="G982" t="s">
        <v>466</v>
      </c>
    </row>
    <row r="983" spans="1:7">
      <c r="A983">
        <v>2018</v>
      </c>
      <c r="B983" t="s">
        <v>452</v>
      </c>
      <c r="C983" t="s">
        <v>541</v>
      </c>
      <c r="D983" t="s">
        <v>486</v>
      </c>
      <c r="E983">
        <v>58</v>
      </c>
      <c r="F983">
        <v>182</v>
      </c>
      <c r="G983" t="s">
        <v>466</v>
      </c>
    </row>
    <row r="984" spans="1:7">
      <c r="A984">
        <v>2018</v>
      </c>
      <c r="B984" t="s">
        <v>452</v>
      </c>
      <c r="C984" t="s">
        <v>541</v>
      </c>
      <c r="D984" t="s">
        <v>487</v>
      </c>
      <c r="E984">
        <v>30</v>
      </c>
      <c r="F984">
        <v>120</v>
      </c>
      <c r="G984" t="s">
        <v>466</v>
      </c>
    </row>
    <row r="985" spans="1:7">
      <c r="A985">
        <v>2018</v>
      </c>
      <c r="B985" t="s">
        <v>452</v>
      </c>
      <c r="C985" t="s">
        <v>541</v>
      </c>
      <c r="D985" t="s">
        <v>491</v>
      </c>
      <c r="E985">
        <v>40</v>
      </c>
      <c r="F985">
        <v>154</v>
      </c>
      <c r="G985" t="s">
        <v>466</v>
      </c>
    </row>
    <row r="986" spans="1:7">
      <c r="A986">
        <v>2018</v>
      </c>
      <c r="B986" t="s">
        <v>452</v>
      </c>
      <c r="C986" t="s">
        <v>541</v>
      </c>
      <c r="D986" t="s">
        <v>492</v>
      </c>
      <c r="E986">
        <v>94</v>
      </c>
      <c r="F986">
        <v>365</v>
      </c>
      <c r="G986" t="s">
        <v>466</v>
      </c>
    </row>
    <row r="987" spans="1:7">
      <c r="A987">
        <v>2018</v>
      </c>
      <c r="B987" t="s">
        <v>452</v>
      </c>
      <c r="C987" t="s">
        <v>541</v>
      </c>
      <c r="D987" t="s">
        <v>493</v>
      </c>
      <c r="E987">
        <v>1</v>
      </c>
      <c r="F987">
        <v>7</v>
      </c>
      <c r="G987" t="s">
        <v>466</v>
      </c>
    </row>
    <row r="988" spans="1:7">
      <c r="A988">
        <v>2018</v>
      </c>
      <c r="B988" t="s">
        <v>452</v>
      </c>
      <c r="C988" t="s">
        <v>541</v>
      </c>
      <c r="D988" t="s">
        <v>494</v>
      </c>
      <c r="E988">
        <v>6</v>
      </c>
      <c r="F988">
        <v>14</v>
      </c>
      <c r="G988" t="s">
        <v>466</v>
      </c>
    </row>
    <row r="989" spans="1:7">
      <c r="A989">
        <v>2018</v>
      </c>
      <c r="B989" t="s">
        <v>452</v>
      </c>
      <c r="C989" t="s">
        <v>541</v>
      </c>
      <c r="D989" t="s">
        <v>517</v>
      </c>
      <c r="E989">
        <v>40</v>
      </c>
      <c r="F989">
        <v>163</v>
      </c>
      <c r="G989" t="s">
        <v>466</v>
      </c>
    </row>
    <row r="990" spans="1:7">
      <c r="A990">
        <v>2018</v>
      </c>
      <c r="B990" t="s">
        <v>452</v>
      </c>
      <c r="C990" t="s">
        <v>541</v>
      </c>
      <c r="D990" t="s">
        <v>488</v>
      </c>
      <c r="E990">
        <v>7</v>
      </c>
      <c r="F990">
        <v>16</v>
      </c>
      <c r="G990" t="s">
        <v>466</v>
      </c>
    </row>
    <row r="991" spans="1:7">
      <c r="A991">
        <v>2018</v>
      </c>
      <c r="B991" t="s">
        <v>452</v>
      </c>
      <c r="C991" t="s">
        <v>541</v>
      </c>
      <c r="D991" t="s">
        <v>489</v>
      </c>
      <c r="E991">
        <v>157</v>
      </c>
      <c r="F991">
        <v>599</v>
      </c>
      <c r="G991" t="s">
        <v>466</v>
      </c>
    </row>
    <row r="992" spans="1:7">
      <c r="A992">
        <v>2018</v>
      </c>
      <c r="B992" t="s">
        <v>452</v>
      </c>
      <c r="C992" t="s">
        <v>541</v>
      </c>
      <c r="D992" t="s">
        <v>499</v>
      </c>
      <c r="E992">
        <v>5</v>
      </c>
      <c r="F992">
        <v>7</v>
      </c>
      <c r="G992" t="s">
        <v>466</v>
      </c>
    </row>
    <row r="993" spans="1:7">
      <c r="A993">
        <v>2018</v>
      </c>
      <c r="B993" t="s">
        <v>452</v>
      </c>
      <c r="C993" t="s">
        <v>541</v>
      </c>
      <c r="D993" t="s">
        <v>465</v>
      </c>
      <c r="E993">
        <v>33</v>
      </c>
      <c r="F993">
        <v>104</v>
      </c>
      <c r="G993" t="s">
        <v>466</v>
      </c>
    </row>
    <row r="994" spans="1:7">
      <c r="A994">
        <v>2018</v>
      </c>
      <c r="B994" t="s">
        <v>452</v>
      </c>
      <c r="C994" t="s">
        <v>541</v>
      </c>
      <c r="D994" t="s">
        <v>500</v>
      </c>
      <c r="E994">
        <v>16</v>
      </c>
      <c r="F994">
        <v>69</v>
      </c>
      <c r="G994" t="s">
        <v>466</v>
      </c>
    </row>
    <row r="995" spans="1:7">
      <c r="A995">
        <v>2018</v>
      </c>
      <c r="B995" t="s">
        <v>452</v>
      </c>
      <c r="C995" t="s">
        <v>541</v>
      </c>
      <c r="D995" t="s">
        <v>529</v>
      </c>
      <c r="E995">
        <v>1</v>
      </c>
      <c r="F995">
        <v>3</v>
      </c>
      <c r="G995" t="s">
        <v>466</v>
      </c>
    </row>
    <row r="996" spans="1:7">
      <c r="A996">
        <v>2018</v>
      </c>
      <c r="B996" t="s">
        <v>452</v>
      </c>
      <c r="C996" t="s">
        <v>541</v>
      </c>
      <c r="D996" t="s">
        <v>502</v>
      </c>
      <c r="E996">
        <v>0</v>
      </c>
      <c r="F996">
        <v>0</v>
      </c>
      <c r="G996" t="s">
        <v>466</v>
      </c>
    </row>
    <row r="997" spans="1:7">
      <c r="A997">
        <v>2018</v>
      </c>
      <c r="B997" t="s">
        <v>452</v>
      </c>
      <c r="C997" t="s">
        <v>541</v>
      </c>
      <c r="D997" t="s">
        <v>503</v>
      </c>
      <c r="E997">
        <v>4</v>
      </c>
      <c r="F997">
        <v>4</v>
      </c>
      <c r="G997" t="s">
        <v>466</v>
      </c>
    </row>
    <row r="998" spans="1:7">
      <c r="A998">
        <v>2018</v>
      </c>
      <c r="B998" t="s">
        <v>452</v>
      </c>
      <c r="C998" t="s">
        <v>541</v>
      </c>
      <c r="D998" t="s">
        <v>504</v>
      </c>
      <c r="E998">
        <v>2</v>
      </c>
      <c r="F998">
        <v>12</v>
      </c>
      <c r="G998" t="s">
        <v>466</v>
      </c>
    </row>
    <row r="999" spans="1:7">
      <c r="A999">
        <v>2018</v>
      </c>
      <c r="B999" t="s">
        <v>452</v>
      </c>
      <c r="C999" t="s">
        <v>541</v>
      </c>
      <c r="D999" t="s">
        <v>505</v>
      </c>
      <c r="E999">
        <v>62</v>
      </c>
      <c r="F999">
        <v>186</v>
      </c>
      <c r="G999" t="s">
        <v>466</v>
      </c>
    </row>
    <row r="1000" spans="1:7">
      <c r="A1000">
        <v>2018</v>
      </c>
      <c r="B1000" t="s">
        <v>452</v>
      </c>
      <c r="C1000" t="s">
        <v>541</v>
      </c>
      <c r="D1000" t="s">
        <v>508</v>
      </c>
      <c r="E1000">
        <v>2</v>
      </c>
      <c r="F1000">
        <v>10</v>
      </c>
      <c r="G1000" t="s">
        <v>466</v>
      </c>
    </row>
    <row r="1001" spans="1:7">
      <c r="A1001">
        <v>2018</v>
      </c>
      <c r="B1001" t="s">
        <v>452</v>
      </c>
      <c r="C1001" t="s">
        <v>541</v>
      </c>
      <c r="D1001" t="s">
        <v>490</v>
      </c>
      <c r="E1001">
        <v>14</v>
      </c>
      <c r="F1001">
        <v>72</v>
      </c>
      <c r="G1001" t="s">
        <v>466</v>
      </c>
    </row>
    <row r="1002" spans="1:7">
      <c r="A1002">
        <v>2018</v>
      </c>
      <c r="B1002" t="s">
        <v>452</v>
      </c>
      <c r="C1002" t="s">
        <v>541</v>
      </c>
      <c r="D1002" t="s">
        <v>533</v>
      </c>
      <c r="E1002">
        <v>2</v>
      </c>
      <c r="F1002">
        <v>4</v>
      </c>
      <c r="G1002" t="s">
        <v>466</v>
      </c>
    </row>
    <row r="1003" spans="1:7">
      <c r="A1003">
        <v>2018</v>
      </c>
      <c r="B1003" t="s">
        <v>452</v>
      </c>
      <c r="C1003" t="s">
        <v>541</v>
      </c>
      <c r="D1003" t="s">
        <v>467</v>
      </c>
      <c r="E1003">
        <v>43</v>
      </c>
      <c r="F1003">
        <v>100</v>
      </c>
      <c r="G1003" t="s">
        <v>466</v>
      </c>
    </row>
    <row r="1004" spans="1:7">
      <c r="A1004">
        <v>2018</v>
      </c>
      <c r="B1004" t="s">
        <v>452</v>
      </c>
      <c r="C1004" t="s">
        <v>541</v>
      </c>
      <c r="D1004" t="s">
        <v>509</v>
      </c>
      <c r="E1004">
        <v>11</v>
      </c>
      <c r="F1004">
        <v>41</v>
      </c>
      <c r="G1004" t="s">
        <v>466</v>
      </c>
    </row>
    <row r="1005" spans="1:7">
      <c r="A1005">
        <v>2018</v>
      </c>
      <c r="B1005" t="s">
        <v>452</v>
      </c>
      <c r="C1005" t="s">
        <v>541</v>
      </c>
      <c r="D1005" t="s">
        <v>496</v>
      </c>
      <c r="E1005">
        <v>5</v>
      </c>
      <c r="F1005">
        <v>15</v>
      </c>
      <c r="G1005" t="s">
        <v>466</v>
      </c>
    </row>
    <row r="1006" spans="1:7">
      <c r="A1006">
        <v>2018</v>
      </c>
      <c r="B1006" t="s">
        <v>452</v>
      </c>
      <c r="C1006" t="s">
        <v>541</v>
      </c>
      <c r="D1006" t="s">
        <v>510</v>
      </c>
      <c r="E1006">
        <v>2</v>
      </c>
      <c r="F1006">
        <v>5</v>
      </c>
      <c r="G1006" t="s">
        <v>466</v>
      </c>
    </row>
    <row r="1007" spans="1:7">
      <c r="A1007">
        <v>2018</v>
      </c>
      <c r="B1007" t="s">
        <v>452</v>
      </c>
      <c r="C1007" t="s">
        <v>541</v>
      </c>
      <c r="D1007" t="s">
        <v>526</v>
      </c>
      <c r="E1007">
        <v>4</v>
      </c>
      <c r="F1007">
        <v>4</v>
      </c>
      <c r="G1007" t="s">
        <v>466</v>
      </c>
    </row>
    <row r="1008" spans="1:7">
      <c r="A1008">
        <v>2018</v>
      </c>
      <c r="B1008" t="s">
        <v>452</v>
      </c>
      <c r="C1008" t="s">
        <v>541</v>
      </c>
      <c r="D1008" t="s">
        <v>523</v>
      </c>
      <c r="E1008">
        <v>5</v>
      </c>
      <c r="F1008">
        <v>10</v>
      </c>
      <c r="G1008" t="s">
        <v>466</v>
      </c>
    </row>
    <row r="1009" spans="1:7">
      <c r="A1009">
        <v>2018</v>
      </c>
      <c r="B1009" t="s">
        <v>452</v>
      </c>
      <c r="C1009" t="s">
        <v>541</v>
      </c>
      <c r="D1009" t="s">
        <v>524</v>
      </c>
      <c r="E1009">
        <v>1</v>
      </c>
      <c r="F1009">
        <v>3</v>
      </c>
      <c r="G1009" t="s">
        <v>466</v>
      </c>
    </row>
    <row r="1010" spans="1:7">
      <c r="A1010">
        <v>2018</v>
      </c>
      <c r="B1010" t="s">
        <v>452</v>
      </c>
      <c r="C1010" t="s">
        <v>541</v>
      </c>
      <c r="D1010" t="s">
        <v>513</v>
      </c>
      <c r="E1010">
        <v>6</v>
      </c>
      <c r="F1010">
        <v>10</v>
      </c>
      <c r="G1010" t="s">
        <v>466</v>
      </c>
    </row>
    <row r="1011" spans="1:7">
      <c r="A1011">
        <v>2018</v>
      </c>
      <c r="B1011" t="s">
        <v>452</v>
      </c>
      <c r="C1011" t="s">
        <v>541</v>
      </c>
      <c r="D1011" t="s">
        <v>514</v>
      </c>
      <c r="E1011">
        <v>21</v>
      </c>
      <c r="F1011">
        <v>50</v>
      </c>
      <c r="G1011" t="s">
        <v>466</v>
      </c>
    </row>
    <row r="1012" spans="1:7">
      <c r="A1012">
        <v>2018</v>
      </c>
      <c r="B1012" t="s">
        <v>452</v>
      </c>
      <c r="C1012" t="s">
        <v>541</v>
      </c>
      <c r="D1012" t="s">
        <v>515</v>
      </c>
      <c r="E1012">
        <v>2</v>
      </c>
      <c r="F1012">
        <v>3</v>
      </c>
      <c r="G1012" t="s">
        <v>466</v>
      </c>
    </row>
    <row r="1013" spans="1:7">
      <c r="A1013">
        <v>2018</v>
      </c>
      <c r="B1013" t="s">
        <v>452</v>
      </c>
      <c r="C1013" t="s">
        <v>542</v>
      </c>
      <c r="D1013" t="s">
        <v>468</v>
      </c>
      <c r="E1013">
        <v>40</v>
      </c>
      <c r="F1013">
        <v>127</v>
      </c>
      <c r="G1013" t="s">
        <v>466</v>
      </c>
    </row>
    <row r="1014" spans="1:7">
      <c r="A1014">
        <v>2018</v>
      </c>
      <c r="B1014" t="s">
        <v>452</v>
      </c>
      <c r="C1014" t="s">
        <v>542</v>
      </c>
      <c r="D1014" t="s">
        <v>531</v>
      </c>
      <c r="E1014">
        <v>3</v>
      </c>
      <c r="F1014">
        <v>4</v>
      </c>
      <c r="G1014" t="s">
        <v>466</v>
      </c>
    </row>
    <row r="1015" spans="1:7">
      <c r="A1015">
        <v>2018</v>
      </c>
      <c r="B1015" t="s">
        <v>452</v>
      </c>
      <c r="C1015" t="s">
        <v>542</v>
      </c>
      <c r="D1015" t="s">
        <v>469</v>
      </c>
      <c r="E1015">
        <v>122</v>
      </c>
      <c r="F1015">
        <v>361</v>
      </c>
      <c r="G1015" t="s">
        <v>466</v>
      </c>
    </row>
    <row r="1016" spans="1:7">
      <c r="A1016">
        <v>2018</v>
      </c>
      <c r="B1016" t="s">
        <v>452</v>
      </c>
      <c r="C1016" t="s">
        <v>542</v>
      </c>
      <c r="D1016" t="s">
        <v>470</v>
      </c>
      <c r="E1016">
        <v>31</v>
      </c>
      <c r="F1016">
        <v>89</v>
      </c>
      <c r="G1016" t="s">
        <v>466</v>
      </c>
    </row>
    <row r="1017" spans="1:7">
      <c r="A1017">
        <v>2018</v>
      </c>
      <c r="B1017" t="s">
        <v>452</v>
      </c>
      <c r="C1017" t="s">
        <v>542</v>
      </c>
      <c r="D1017" t="s">
        <v>471</v>
      </c>
      <c r="E1017">
        <v>41</v>
      </c>
      <c r="F1017">
        <v>130</v>
      </c>
      <c r="G1017" t="s">
        <v>466</v>
      </c>
    </row>
    <row r="1018" spans="1:7">
      <c r="A1018">
        <v>2018</v>
      </c>
      <c r="B1018" t="s">
        <v>452</v>
      </c>
      <c r="C1018" t="s">
        <v>542</v>
      </c>
      <c r="D1018" t="s">
        <v>472</v>
      </c>
      <c r="E1018">
        <v>12</v>
      </c>
      <c r="F1018">
        <v>40</v>
      </c>
      <c r="G1018" t="s">
        <v>466</v>
      </c>
    </row>
    <row r="1019" spans="1:7">
      <c r="A1019">
        <v>2018</v>
      </c>
      <c r="B1019" t="s">
        <v>452</v>
      </c>
      <c r="C1019" t="s">
        <v>542</v>
      </c>
      <c r="D1019" t="s">
        <v>473</v>
      </c>
      <c r="E1019">
        <v>29</v>
      </c>
      <c r="F1019">
        <v>116</v>
      </c>
      <c r="G1019" t="s">
        <v>466</v>
      </c>
    </row>
    <row r="1020" spans="1:7">
      <c r="A1020">
        <v>2018</v>
      </c>
      <c r="B1020" t="s">
        <v>452</v>
      </c>
      <c r="C1020" t="s">
        <v>542</v>
      </c>
      <c r="D1020" t="s">
        <v>474</v>
      </c>
      <c r="E1020">
        <v>30</v>
      </c>
      <c r="F1020">
        <v>88</v>
      </c>
      <c r="G1020" t="s">
        <v>466</v>
      </c>
    </row>
    <row r="1021" spans="1:7">
      <c r="A1021">
        <v>2018</v>
      </c>
      <c r="B1021" t="s">
        <v>452</v>
      </c>
      <c r="C1021" t="s">
        <v>542</v>
      </c>
      <c r="D1021" t="s">
        <v>475</v>
      </c>
      <c r="E1021">
        <v>5</v>
      </c>
      <c r="F1021">
        <v>14</v>
      </c>
      <c r="G1021" t="s">
        <v>466</v>
      </c>
    </row>
    <row r="1022" spans="1:7">
      <c r="A1022">
        <v>2018</v>
      </c>
      <c r="B1022" t="s">
        <v>452</v>
      </c>
      <c r="C1022" t="s">
        <v>542</v>
      </c>
      <c r="D1022" t="s">
        <v>476</v>
      </c>
      <c r="E1022">
        <v>13</v>
      </c>
      <c r="F1022">
        <v>30</v>
      </c>
      <c r="G1022" t="s">
        <v>466</v>
      </c>
    </row>
    <row r="1023" spans="1:7">
      <c r="A1023">
        <v>2018</v>
      </c>
      <c r="B1023" t="s">
        <v>452</v>
      </c>
      <c r="C1023" t="s">
        <v>542</v>
      </c>
      <c r="D1023" t="s">
        <v>477</v>
      </c>
      <c r="E1023">
        <v>58</v>
      </c>
      <c r="F1023">
        <v>207</v>
      </c>
      <c r="G1023" t="s">
        <v>466</v>
      </c>
    </row>
    <row r="1024" spans="1:7">
      <c r="A1024">
        <v>2018</v>
      </c>
      <c r="B1024" t="s">
        <v>452</v>
      </c>
      <c r="C1024" t="s">
        <v>542</v>
      </c>
      <c r="D1024" t="s">
        <v>478</v>
      </c>
      <c r="E1024">
        <v>24</v>
      </c>
      <c r="F1024">
        <v>50</v>
      </c>
      <c r="G1024" t="s">
        <v>466</v>
      </c>
    </row>
    <row r="1025" spans="1:7">
      <c r="A1025">
        <v>2018</v>
      </c>
      <c r="B1025" t="s">
        <v>452</v>
      </c>
      <c r="C1025" t="s">
        <v>542</v>
      </c>
      <c r="D1025" t="s">
        <v>479</v>
      </c>
      <c r="E1025">
        <v>2</v>
      </c>
      <c r="F1025">
        <v>9</v>
      </c>
      <c r="G1025" t="s">
        <v>466</v>
      </c>
    </row>
    <row r="1026" spans="1:7">
      <c r="A1026">
        <v>2018</v>
      </c>
      <c r="B1026" t="s">
        <v>452</v>
      </c>
      <c r="C1026" t="s">
        <v>542</v>
      </c>
      <c r="D1026" t="s">
        <v>480</v>
      </c>
      <c r="E1026">
        <v>62</v>
      </c>
      <c r="F1026">
        <v>167</v>
      </c>
      <c r="G1026" t="s">
        <v>466</v>
      </c>
    </row>
    <row r="1027" spans="1:7">
      <c r="A1027">
        <v>2018</v>
      </c>
      <c r="B1027" t="s">
        <v>452</v>
      </c>
      <c r="C1027" t="s">
        <v>542</v>
      </c>
      <c r="D1027" t="s">
        <v>481</v>
      </c>
      <c r="E1027">
        <v>477</v>
      </c>
      <c r="F1027">
        <v>943</v>
      </c>
      <c r="G1027" t="s">
        <v>466</v>
      </c>
    </row>
    <row r="1028" spans="1:7">
      <c r="A1028">
        <v>2018</v>
      </c>
      <c r="B1028" t="s">
        <v>452</v>
      </c>
      <c r="C1028" t="s">
        <v>542</v>
      </c>
      <c r="D1028" t="s">
        <v>482</v>
      </c>
      <c r="E1028">
        <v>44</v>
      </c>
      <c r="F1028">
        <v>123</v>
      </c>
      <c r="G1028" t="s">
        <v>466</v>
      </c>
    </row>
    <row r="1029" spans="1:7">
      <c r="A1029">
        <v>2018</v>
      </c>
      <c r="B1029" t="s">
        <v>452</v>
      </c>
      <c r="C1029" t="s">
        <v>542</v>
      </c>
      <c r="D1029" t="s">
        <v>483</v>
      </c>
      <c r="E1029">
        <v>18</v>
      </c>
      <c r="F1029">
        <v>30</v>
      </c>
      <c r="G1029" t="s">
        <v>466</v>
      </c>
    </row>
    <row r="1030" spans="1:7">
      <c r="A1030">
        <v>2018</v>
      </c>
      <c r="B1030" t="s">
        <v>452</v>
      </c>
      <c r="C1030" t="s">
        <v>542</v>
      </c>
      <c r="D1030" t="s">
        <v>484</v>
      </c>
      <c r="E1030">
        <v>74</v>
      </c>
      <c r="F1030">
        <v>210</v>
      </c>
      <c r="G1030" t="s">
        <v>466</v>
      </c>
    </row>
    <row r="1031" spans="1:7">
      <c r="A1031">
        <v>2018</v>
      </c>
      <c r="B1031" t="s">
        <v>452</v>
      </c>
      <c r="C1031" t="s">
        <v>542</v>
      </c>
      <c r="D1031" t="s">
        <v>497</v>
      </c>
      <c r="E1031">
        <v>9</v>
      </c>
      <c r="F1031">
        <v>23</v>
      </c>
      <c r="G1031" t="s">
        <v>466</v>
      </c>
    </row>
    <row r="1032" spans="1:7">
      <c r="A1032">
        <v>2018</v>
      </c>
      <c r="B1032" t="s">
        <v>452</v>
      </c>
      <c r="C1032" t="s">
        <v>542</v>
      </c>
      <c r="D1032" t="s">
        <v>516</v>
      </c>
      <c r="E1032">
        <v>1</v>
      </c>
      <c r="F1032">
        <v>1</v>
      </c>
      <c r="G1032" t="s">
        <v>466</v>
      </c>
    </row>
    <row r="1033" spans="1:7">
      <c r="A1033">
        <v>2018</v>
      </c>
      <c r="B1033" t="s">
        <v>452</v>
      </c>
      <c r="C1033" t="s">
        <v>542</v>
      </c>
      <c r="D1033" t="s">
        <v>485</v>
      </c>
      <c r="E1033">
        <v>6</v>
      </c>
      <c r="F1033">
        <v>15</v>
      </c>
      <c r="G1033" t="s">
        <v>466</v>
      </c>
    </row>
    <row r="1034" spans="1:7">
      <c r="A1034">
        <v>2018</v>
      </c>
      <c r="B1034" t="s">
        <v>453</v>
      </c>
      <c r="C1034" t="s">
        <v>541</v>
      </c>
      <c r="D1034" t="s">
        <v>486</v>
      </c>
      <c r="E1034">
        <v>120</v>
      </c>
      <c r="F1034">
        <v>437</v>
      </c>
      <c r="G1034" t="s">
        <v>466</v>
      </c>
    </row>
    <row r="1035" spans="1:7">
      <c r="A1035">
        <v>2018</v>
      </c>
      <c r="B1035" t="s">
        <v>453</v>
      </c>
      <c r="C1035" t="s">
        <v>541</v>
      </c>
      <c r="D1035" t="s">
        <v>487</v>
      </c>
      <c r="E1035">
        <v>18</v>
      </c>
      <c r="F1035">
        <v>110</v>
      </c>
      <c r="G1035" t="s">
        <v>466</v>
      </c>
    </row>
    <row r="1036" spans="1:7">
      <c r="A1036">
        <v>2018</v>
      </c>
      <c r="B1036" t="s">
        <v>453</v>
      </c>
      <c r="C1036" t="s">
        <v>541</v>
      </c>
      <c r="D1036" t="s">
        <v>491</v>
      </c>
      <c r="E1036">
        <v>26</v>
      </c>
      <c r="F1036">
        <v>158</v>
      </c>
      <c r="G1036" t="s">
        <v>466</v>
      </c>
    </row>
    <row r="1037" spans="1:7">
      <c r="A1037">
        <v>2018</v>
      </c>
      <c r="B1037" t="s">
        <v>453</v>
      </c>
      <c r="C1037" t="s">
        <v>541</v>
      </c>
      <c r="D1037" t="s">
        <v>492</v>
      </c>
      <c r="E1037">
        <v>75</v>
      </c>
      <c r="F1037">
        <v>253</v>
      </c>
      <c r="G1037" t="s">
        <v>466</v>
      </c>
    </row>
    <row r="1038" spans="1:7">
      <c r="A1038">
        <v>2018</v>
      </c>
      <c r="B1038" t="s">
        <v>453</v>
      </c>
      <c r="C1038" t="s">
        <v>541</v>
      </c>
      <c r="D1038" t="s">
        <v>493</v>
      </c>
      <c r="E1038">
        <v>3</v>
      </c>
      <c r="F1038">
        <v>7</v>
      </c>
      <c r="G1038" t="s">
        <v>466</v>
      </c>
    </row>
    <row r="1039" spans="1:7">
      <c r="A1039">
        <v>2018</v>
      </c>
      <c r="B1039" t="s">
        <v>453</v>
      </c>
      <c r="C1039" t="s">
        <v>541</v>
      </c>
      <c r="D1039" t="s">
        <v>494</v>
      </c>
      <c r="E1039">
        <v>0</v>
      </c>
      <c r="F1039">
        <v>1</v>
      </c>
      <c r="G1039" t="s">
        <v>466</v>
      </c>
    </row>
    <row r="1040" spans="1:7">
      <c r="A1040">
        <v>2018</v>
      </c>
      <c r="B1040" t="s">
        <v>453</v>
      </c>
      <c r="C1040" t="s">
        <v>541</v>
      </c>
      <c r="D1040" t="s">
        <v>518</v>
      </c>
      <c r="E1040">
        <v>1</v>
      </c>
      <c r="F1040">
        <v>10</v>
      </c>
      <c r="G1040" t="s">
        <v>466</v>
      </c>
    </row>
    <row r="1041" spans="1:7">
      <c r="A1041">
        <v>2018</v>
      </c>
      <c r="B1041" t="s">
        <v>453</v>
      </c>
      <c r="C1041" t="s">
        <v>541</v>
      </c>
      <c r="D1041" t="s">
        <v>488</v>
      </c>
      <c r="E1041">
        <v>15</v>
      </c>
      <c r="F1041">
        <v>57</v>
      </c>
      <c r="G1041" t="s">
        <v>466</v>
      </c>
    </row>
    <row r="1042" spans="1:7">
      <c r="A1042">
        <v>2018</v>
      </c>
      <c r="B1042" t="s">
        <v>453</v>
      </c>
      <c r="C1042" t="s">
        <v>541</v>
      </c>
      <c r="D1042" t="s">
        <v>489</v>
      </c>
      <c r="E1042">
        <v>116</v>
      </c>
      <c r="F1042">
        <v>551</v>
      </c>
      <c r="G1042" t="s">
        <v>466</v>
      </c>
    </row>
    <row r="1043" spans="1:7">
      <c r="A1043">
        <v>2018</v>
      </c>
      <c r="B1043" t="s">
        <v>453</v>
      </c>
      <c r="C1043" t="s">
        <v>541</v>
      </c>
      <c r="D1043" t="s">
        <v>499</v>
      </c>
      <c r="E1043">
        <v>5</v>
      </c>
      <c r="F1043">
        <v>25</v>
      </c>
      <c r="G1043" t="s">
        <v>466</v>
      </c>
    </row>
    <row r="1044" spans="1:7">
      <c r="A1044">
        <v>2018</v>
      </c>
      <c r="B1044" t="s">
        <v>453</v>
      </c>
      <c r="C1044" t="s">
        <v>541</v>
      </c>
      <c r="D1044" t="s">
        <v>465</v>
      </c>
      <c r="E1044">
        <v>8</v>
      </c>
      <c r="F1044">
        <v>64</v>
      </c>
      <c r="G1044" t="s">
        <v>466</v>
      </c>
    </row>
    <row r="1045" spans="1:7">
      <c r="A1045">
        <v>2018</v>
      </c>
      <c r="B1045" t="s">
        <v>453</v>
      </c>
      <c r="C1045" t="s">
        <v>541</v>
      </c>
      <c r="D1045" t="s">
        <v>529</v>
      </c>
      <c r="E1045">
        <v>1</v>
      </c>
      <c r="F1045">
        <v>7</v>
      </c>
      <c r="G1045" t="s">
        <v>466</v>
      </c>
    </row>
    <row r="1046" spans="1:7">
      <c r="A1046">
        <v>2018</v>
      </c>
      <c r="B1046" t="s">
        <v>453</v>
      </c>
      <c r="C1046" t="s">
        <v>541</v>
      </c>
      <c r="D1046" t="s">
        <v>501</v>
      </c>
      <c r="E1046">
        <v>2</v>
      </c>
      <c r="F1046">
        <v>2</v>
      </c>
      <c r="G1046" t="s">
        <v>466</v>
      </c>
    </row>
    <row r="1047" spans="1:7">
      <c r="A1047">
        <v>2018</v>
      </c>
      <c r="B1047" t="s">
        <v>453</v>
      </c>
      <c r="C1047" t="s">
        <v>541</v>
      </c>
      <c r="D1047" t="s">
        <v>502</v>
      </c>
      <c r="E1047">
        <v>1</v>
      </c>
      <c r="F1047">
        <v>3</v>
      </c>
      <c r="G1047" t="s">
        <v>466</v>
      </c>
    </row>
    <row r="1048" spans="1:7">
      <c r="A1048">
        <v>2018</v>
      </c>
      <c r="B1048" t="s">
        <v>453</v>
      </c>
      <c r="C1048" t="s">
        <v>541</v>
      </c>
      <c r="D1048" t="s">
        <v>503</v>
      </c>
      <c r="E1048">
        <v>2</v>
      </c>
      <c r="F1048">
        <v>2</v>
      </c>
      <c r="G1048" t="s">
        <v>466</v>
      </c>
    </row>
    <row r="1049" spans="1:7">
      <c r="A1049">
        <v>2018</v>
      </c>
      <c r="B1049" t="s">
        <v>453</v>
      </c>
      <c r="C1049" t="s">
        <v>541</v>
      </c>
      <c r="D1049" t="s">
        <v>506</v>
      </c>
      <c r="E1049">
        <v>4</v>
      </c>
      <c r="F1049">
        <v>8</v>
      </c>
      <c r="G1049" t="s">
        <v>466</v>
      </c>
    </row>
    <row r="1050" spans="1:7">
      <c r="A1050">
        <v>2018</v>
      </c>
      <c r="B1050" t="s">
        <v>453</v>
      </c>
      <c r="C1050" t="s">
        <v>541</v>
      </c>
      <c r="D1050" t="s">
        <v>490</v>
      </c>
      <c r="E1050">
        <v>1</v>
      </c>
      <c r="F1050">
        <v>5</v>
      </c>
      <c r="G1050" t="s">
        <v>466</v>
      </c>
    </row>
    <row r="1051" spans="1:7">
      <c r="A1051">
        <v>2018</v>
      </c>
      <c r="B1051" t="s">
        <v>453</v>
      </c>
      <c r="C1051" t="s">
        <v>541</v>
      </c>
      <c r="D1051" t="s">
        <v>495</v>
      </c>
      <c r="E1051">
        <v>3</v>
      </c>
      <c r="F1051">
        <v>6</v>
      </c>
      <c r="G1051" t="s">
        <v>466</v>
      </c>
    </row>
    <row r="1052" spans="1:7">
      <c r="A1052">
        <v>2018</v>
      </c>
      <c r="B1052" t="s">
        <v>453</v>
      </c>
      <c r="C1052" t="s">
        <v>541</v>
      </c>
      <c r="D1052" t="s">
        <v>533</v>
      </c>
      <c r="E1052">
        <v>16</v>
      </c>
      <c r="F1052">
        <v>32</v>
      </c>
      <c r="G1052" t="s">
        <v>466</v>
      </c>
    </row>
    <row r="1053" spans="1:7">
      <c r="A1053">
        <v>2018</v>
      </c>
      <c r="B1053" t="s">
        <v>453</v>
      </c>
      <c r="C1053" t="s">
        <v>541</v>
      </c>
      <c r="D1053" t="s">
        <v>467</v>
      </c>
      <c r="E1053">
        <v>29</v>
      </c>
      <c r="F1053">
        <v>76</v>
      </c>
      <c r="G1053" t="s">
        <v>466</v>
      </c>
    </row>
    <row r="1054" spans="1:7">
      <c r="A1054">
        <v>2018</v>
      </c>
      <c r="B1054" t="s">
        <v>453</v>
      </c>
      <c r="C1054" t="s">
        <v>541</v>
      </c>
      <c r="D1054" t="s">
        <v>509</v>
      </c>
      <c r="E1054">
        <v>3</v>
      </c>
      <c r="F1054">
        <v>20</v>
      </c>
      <c r="G1054" t="s">
        <v>466</v>
      </c>
    </row>
    <row r="1055" spans="1:7">
      <c r="A1055">
        <v>2018</v>
      </c>
      <c r="B1055" t="s">
        <v>453</v>
      </c>
      <c r="C1055" t="s">
        <v>541</v>
      </c>
      <c r="D1055" t="s">
        <v>496</v>
      </c>
      <c r="E1055">
        <v>1</v>
      </c>
      <c r="F1055">
        <v>1</v>
      </c>
      <c r="G1055" t="s">
        <v>466</v>
      </c>
    </row>
    <row r="1056" spans="1:7">
      <c r="A1056">
        <v>2018</v>
      </c>
      <c r="B1056" t="s">
        <v>453</v>
      </c>
      <c r="C1056" t="s">
        <v>541</v>
      </c>
      <c r="D1056" t="s">
        <v>522</v>
      </c>
      <c r="E1056">
        <v>5</v>
      </c>
      <c r="F1056">
        <v>7</v>
      </c>
      <c r="G1056" t="s">
        <v>466</v>
      </c>
    </row>
    <row r="1057" spans="1:7">
      <c r="A1057">
        <v>2018</v>
      </c>
      <c r="B1057" t="s">
        <v>453</v>
      </c>
      <c r="C1057" t="s">
        <v>541</v>
      </c>
      <c r="D1057" t="s">
        <v>510</v>
      </c>
      <c r="E1057">
        <v>4</v>
      </c>
      <c r="F1057">
        <v>6</v>
      </c>
      <c r="G1057" t="s">
        <v>466</v>
      </c>
    </row>
    <row r="1058" spans="1:7">
      <c r="A1058">
        <v>2018</v>
      </c>
      <c r="B1058" t="s">
        <v>453</v>
      </c>
      <c r="C1058" t="s">
        <v>541</v>
      </c>
      <c r="D1058" t="s">
        <v>528</v>
      </c>
      <c r="E1058">
        <v>3</v>
      </c>
      <c r="F1058">
        <v>3</v>
      </c>
      <c r="G1058" t="s">
        <v>466</v>
      </c>
    </row>
    <row r="1059" spans="1:7">
      <c r="A1059">
        <v>2018</v>
      </c>
      <c r="B1059" t="s">
        <v>453</v>
      </c>
      <c r="C1059" t="s">
        <v>541</v>
      </c>
      <c r="D1059" t="s">
        <v>523</v>
      </c>
      <c r="E1059">
        <v>2</v>
      </c>
      <c r="F1059">
        <v>7</v>
      </c>
      <c r="G1059" t="s">
        <v>466</v>
      </c>
    </row>
    <row r="1060" spans="1:7">
      <c r="A1060">
        <v>2018</v>
      </c>
      <c r="B1060" t="s">
        <v>453</v>
      </c>
      <c r="C1060" t="s">
        <v>541</v>
      </c>
      <c r="D1060" t="s">
        <v>514</v>
      </c>
      <c r="E1060">
        <v>18</v>
      </c>
      <c r="F1060">
        <v>39</v>
      </c>
      <c r="G1060" t="s">
        <v>466</v>
      </c>
    </row>
    <row r="1061" spans="1:7">
      <c r="A1061">
        <v>2018</v>
      </c>
      <c r="B1061" t="s">
        <v>453</v>
      </c>
      <c r="C1061" t="s">
        <v>541</v>
      </c>
      <c r="D1061" t="s">
        <v>515</v>
      </c>
      <c r="E1061">
        <v>1</v>
      </c>
      <c r="F1061">
        <v>6</v>
      </c>
      <c r="G1061" t="s">
        <v>466</v>
      </c>
    </row>
    <row r="1062" spans="1:7">
      <c r="A1062">
        <v>2018</v>
      </c>
      <c r="B1062" t="s">
        <v>453</v>
      </c>
      <c r="C1062" t="s">
        <v>542</v>
      </c>
      <c r="D1062" t="s">
        <v>468</v>
      </c>
      <c r="E1062">
        <v>71</v>
      </c>
      <c r="F1062">
        <v>264</v>
      </c>
      <c r="G1062" t="s">
        <v>466</v>
      </c>
    </row>
    <row r="1063" spans="1:7">
      <c r="A1063">
        <v>2018</v>
      </c>
      <c r="B1063" t="s">
        <v>453</v>
      </c>
      <c r="C1063" t="s">
        <v>542</v>
      </c>
      <c r="D1063" t="s">
        <v>531</v>
      </c>
      <c r="E1063">
        <v>5</v>
      </c>
      <c r="F1063">
        <v>23</v>
      </c>
      <c r="G1063" t="s">
        <v>466</v>
      </c>
    </row>
    <row r="1064" spans="1:7">
      <c r="A1064">
        <v>2018</v>
      </c>
      <c r="B1064" t="s">
        <v>453</v>
      </c>
      <c r="C1064" t="s">
        <v>542</v>
      </c>
      <c r="D1064" t="s">
        <v>469</v>
      </c>
      <c r="E1064">
        <v>145</v>
      </c>
      <c r="F1064">
        <v>463</v>
      </c>
      <c r="G1064" t="s">
        <v>466</v>
      </c>
    </row>
    <row r="1065" spans="1:7">
      <c r="A1065">
        <v>2018</v>
      </c>
      <c r="B1065" t="s">
        <v>453</v>
      </c>
      <c r="C1065" t="s">
        <v>542</v>
      </c>
      <c r="D1065" t="s">
        <v>470</v>
      </c>
      <c r="E1065">
        <v>213</v>
      </c>
      <c r="F1065">
        <v>741</v>
      </c>
      <c r="G1065" t="s">
        <v>466</v>
      </c>
    </row>
    <row r="1066" spans="1:7">
      <c r="A1066">
        <v>2018</v>
      </c>
      <c r="B1066" t="s">
        <v>453</v>
      </c>
      <c r="C1066" t="s">
        <v>542</v>
      </c>
      <c r="D1066" t="s">
        <v>471</v>
      </c>
      <c r="E1066">
        <v>49</v>
      </c>
      <c r="F1066">
        <v>187</v>
      </c>
      <c r="G1066" t="s">
        <v>466</v>
      </c>
    </row>
    <row r="1067" spans="1:7">
      <c r="A1067">
        <v>2018</v>
      </c>
      <c r="B1067" t="s">
        <v>453</v>
      </c>
      <c r="C1067" t="s">
        <v>542</v>
      </c>
      <c r="D1067" t="s">
        <v>472</v>
      </c>
      <c r="E1067">
        <v>7</v>
      </c>
      <c r="F1067">
        <v>29</v>
      </c>
      <c r="G1067" t="s">
        <v>466</v>
      </c>
    </row>
    <row r="1068" spans="1:7">
      <c r="A1068">
        <v>2018</v>
      </c>
      <c r="B1068" t="s">
        <v>453</v>
      </c>
      <c r="C1068" t="s">
        <v>542</v>
      </c>
      <c r="D1068" t="s">
        <v>473</v>
      </c>
      <c r="E1068">
        <v>35</v>
      </c>
      <c r="F1068">
        <v>153</v>
      </c>
      <c r="G1068" t="s">
        <v>466</v>
      </c>
    </row>
    <row r="1069" spans="1:7">
      <c r="A1069">
        <v>2018</v>
      </c>
      <c r="B1069" t="s">
        <v>453</v>
      </c>
      <c r="C1069" t="s">
        <v>542</v>
      </c>
      <c r="D1069" t="s">
        <v>474</v>
      </c>
      <c r="E1069">
        <v>208</v>
      </c>
      <c r="F1069">
        <v>713</v>
      </c>
      <c r="G1069" t="s">
        <v>466</v>
      </c>
    </row>
    <row r="1070" spans="1:7">
      <c r="A1070">
        <v>2018</v>
      </c>
      <c r="B1070" t="s">
        <v>453</v>
      </c>
      <c r="C1070" t="s">
        <v>542</v>
      </c>
      <c r="D1070" t="s">
        <v>475</v>
      </c>
      <c r="E1070">
        <v>5</v>
      </c>
      <c r="F1070">
        <v>36</v>
      </c>
      <c r="G1070" t="s">
        <v>466</v>
      </c>
    </row>
    <row r="1071" spans="1:7">
      <c r="A1071">
        <v>2018</v>
      </c>
      <c r="B1071" t="s">
        <v>453</v>
      </c>
      <c r="C1071" t="s">
        <v>542</v>
      </c>
      <c r="D1071" t="s">
        <v>476</v>
      </c>
      <c r="E1071">
        <v>25</v>
      </c>
      <c r="F1071">
        <v>76</v>
      </c>
      <c r="G1071" t="s">
        <v>466</v>
      </c>
    </row>
    <row r="1072" spans="1:7">
      <c r="A1072">
        <v>2018</v>
      </c>
      <c r="B1072" t="s">
        <v>453</v>
      </c>
      <c r="C1072" t="s">
        <v>542</v>
      </c>
      <c r="D1072" t="s">
        <v>477</v>
      </c>
      <c r="E1072">
        <v>73</v>
      </c>
      <c r="F1072">
        <v>209</v>
      </c>
      <c r="G1072" t="s">
        <v>466</v>
      </c>
    </row>
    <row r="1073" spans="1:7">
      <c r="A1073">
        <v>2018</v>
      </c>
      <c r="B1073" t="s">
        <v>453</v>
      </c>
      <c r="C1073" t="s">
        <v>542</v>
      </c>
      <c r="D1073" t="s">
        <v>478</v>
      </c>
      <c r="E1073">
        <v>14</v>
      </c>
      <c r="F1073">
        <v>30</v>
      </c>
      <c r="G1073" t="s">
        <v>466</v>
      </c>
    </row>
    <row r="1074" spans="1:7">
      <c r="A1074">
        <v>2018</v>
      </c>
      <c r="B1074" t="s">
        <v>453</v>
      </c>
      <c r="C1074" t="s">
        <v>542</v>
      </c>
      <c r="D1074" t="s">
        <v>479</v>
      </c>
      <c r="E1074">
        <v>7</v>
      </c>
      <c r="F1074">
        <v>54</v>
      </c>
      <c r="G1074" t="s">
        <v>466</v>
      </c>
    </row>
    <row r="1075" spans="1:7">
      <c r="A1075">
        <v>2018</v>
      </c>
      <c r="B1075" t="s">
        <v>453</v>
      </c>
      <c r="C1075" t="s">
        <v>542</v>
      </c>
      <c r="D1075" t="s">
        <v>480</v>
      </c>
      <c r="E1075">
        <v>210</v>
      </c>
      <c r="F1075">
        <v>565</v>
      </c>
      <c r="G1075" t="s">
        <v>466</v>
      </c>
    </row>
    <row r="1076" spans="1:7">
      <c r="A1076">
        <v>2018</v>
      </c>
      <c r="B1076" t="s">
        <v>453</v>
      </c>
      <c r="C1076" t="s">
        <v>542</v>
      </c>
      <c r="D1076" t="s">
        <v>482</v>
      </c>
      <c r="E1076">
        <v>14</v>
      </c>
      <c r="F1076">
        <v>37</v>
      </c>
      <c r="G1076" t="s">
        <v>466</v>
      </c>
    </row>
    <row r="1077" spans="1:7">
      <c r="A1077">
        <v>2018</v>
      </c>
      <c r="B1077" t="s">
        <v>453</v>
      </c>
      <c r="C1077" t="s">
        <v>542</v>
      </c>
      <c r="D1077" t="s">
        <v>483</v>
      </c>
      <c r="E1077">
        <v>24</v>
      </c>
      <c r="F1077">
        <v>80</v>
      </c>
      <c r="G1077" t="s">
        <v>466</v>
      </c>
    </row>
    <row r="1078" spans="1:7">
      <c r="A1078">
        <v>2018</v>
      </c>
      <c r="B1078" t="s">
        <v>453</v>
      </c>
      <c r="C1078" t="s">
        <v>542</v>
      </c>
      <c r="D1078" t="s">
        <v>484</v>
      </c>
      <c r="E1078">
        <v>63</v>
      </c>
      <c r="F1078">
        <v>265</v>
      </c>
      <c r="G1078" t="s">
        <v>466</v>
      </c>
    </row>
    <row r="1079" spans="1:7">
      <c r="A1079">
        <v>2018</v>
      </c>
      <c r="B1079" t="s">
        <v>453</v>
      </c>
      <c r="C1079" t="s">
        <v>542</v>
      </c>
      <c r="D1079" t="s">
        <v>497</v>
      </c>
      <c r="E1079">
        <v>34</v>
      </c>
      <c r="F1079">
        <v>201</v>
      </c>
      <c r="G1079" t="s">
        <v>466</v>
      </c>
    </row>
    <row r="1080" spans="1:7">
      <c r="A1080">
        <v>2018</v>
      </c>
      <c r="B1080" t="s">
        <v>453</v>
      </c>
      <c r="C1080" t="s">
        <v>542</v>
      </c>
      <c r="D1080" t="s">
        <v>516</v>
      </c>
      <c r="E1080">
        <v>2</v>
      </c>
      <c r="F1080">
        <v>5</v>
      </c>
      <c r="G1080" t="s">
        <v>466</v>
      </c>
    </row>
    <row r="1081" spans="1:7">
      <c r="A1081">
        <v>2018</v>
      </c>
      <c r="B1081" t="s">
        <v>453</v>
      </c>
      <c r="C1081" t="s">
        <v>542</v>
      </c>
      <c r="D1081" t="s">
        <v>485</v>
      </c>
      <c r="E1081">
        <v>4</v>
      </c>
      <c r="F1081">
        <v>12</v>
      </c>
      <c r="G1081" t="s">
        <v>466</v>
      </c>
    </row>
    <row r="1082" spans="1:7">
      <c r="A1082">
        <v>2018</v>
      </c>
      <c r="B1082" t="s">
        <v>454</v>
      </c>
      <c r="C1082" t="s">
        <v>541</v>
      </c>
      <c r="D1082" t="s">
        <v>486</v>
      </c>
      <c r="E1082">
        <v>157</v>
      </c>
      <c r="F1082">
        <v>589</v>
      </c>
      <c r="G1082" t="s">
        <v>466</v>
      </c>
    </row>
    <row r="1083" spans="1:7">
      <c r="A1083">
        <v>2018</v>
      </c>
      <c r="B1083" t="s">
        <v>454</v>
      </c>
      <c r="C1083" t="s">
        <v>541</v>
      </c>
      <c r="D1083" t="s">
        <v>487</v>
      </c>
      <c r="E1083">
        <v>132</v>
      </c>
      <c r="F1083">
        <v>810</v>
      </c>
      <c r="G1083" t="s">
        <v>466</v>
      </c>
    </row>
    <row r="1084" spans="1:7">
      <c r="A1084">
        <v>2018</v>
      </c>
      <c r="B1084" t="s">
        <v>454</v>
      </c>
      <c r="C1084" t="s">
        <v>541</v>
      </c>
      <c r="D1084" t="s">
        <v>491</v>
      </c>
      <c r="E1084">
        <v>147</v>
      </c>
      <c r="F1084">
        <v>566</v>
      </c>
      <c r="G1084" t="s">
        <v>466</v>
      </c>
    </row>
    <row r="1085" spans="1:7">
      <c r="A1085">
        <v>2018</v>
      </c>
      <c r="B1085" t="s">
        <v>454</v>
      </c>
      <c r="C1085" t="s">
        <v>541</v>
      </c>
      <c r="D1085" t="s">
        <v>492</v>
      </c>
      <c r="E1085">
        <v>67</v>
      </c>
      <c r="F1085">
        <v>243</v>
      </c>
      <c r="G1085" t="s">
        <v>466</v>
      </c>
    </row>
    <row r="1086" spans="1:7">
      <c r="A1086">
        <v>2018</v>
      </c>
      <c r="B1086" t="s">
        <v>454</v>
      </c>
      <c r="C1086" t="s">
        <v>541</v>
      </c>
      <c r="D1086" t="s">
        <v>493</v>
      </c>
      <c r="E1086">
        <v>7</v>
      </c>
      <c r="F1086">
        <v>21</v>
      </c>
      <c r="G1086" t="s">
        <v>466</v>
      </c>
    </row>
    <row r="1087" spans="1:7">
      <c r="A1087">
        <v>2018</v>
      </c>
      <c r="B1087" t="s">
        <v>454</v>
      </c>
      <c r="C1087" t="s">
        <v>541</v>
      </c>
      <c r="D1087" t="s">
        <v>518</v>
      </c>
      <c r="E1087">
        <v>1</v>
      </c>
      <c r="F1087">
        <v>11</v>
      </c>
      <c r="G1087" t="s">
        <v>466</v>
      </c>
    </row>
    <row r="1088" spans="1:7">
      <c r="A1088">
        <v>2018</v>
      </c>
      <c r="B1088" t="s">
        <v>454</v>
      </c>
      <c r="C1088" t="s">
        <v>541</v>
      </c>
      <c r="D1088" t="s">
        <v>488</v>
      </c>
      <c r="E1088">
        <v>1</v>
      </c>
      <c r="F1088">
        <v>3</v>
      </c>
      <c r="G1088" t="s">
        <v>466</v>
      </c>
    </row>
    <row r="1089" spans="1:7">
      <c r="A1089">
        <v>2018</v>
      </c>
      <c r="B1089" t="s">
        <v>454</v>
      </c>
      <c r="C1089" t="s">
        <v>541</v>
      </c>
      <c r="D1089" t="s">
        <v>489</v>
      </c>
      <c r="E1089">
        <v>122</v>
      </c>
      <c r="F1089">
        <v>453</v>
      </c>
      <c r="G1089" t="s">
        <v>466</v>
      </c>
    </row>
    <row r="1090" spans="1:7">
      <c r="A1090">
        <v>2018</v>
      </c>
      <c r="B1090" t="s">
        <v>454</v>
      </c>
      <c r="C1090" t="s">
        <v>541</v>
      </c>
      <c r="D1090" t="s">
        <v>499</v>
      </c>
      <c r="E1090">
        <v>37</v>
      </c>
      <c r="F1090">
        <v>111</v>
      </c>
      <c r="G1090" t="s">
        <v>466</v>
      </c>
    </row>
    <row r="1091" spans="1:7">
      <c r="A1091">
        <v>2018</v>
      </c>
      <c r="B1091" t="s">
        <v>454</v>
      </c>
      <c r="C1091" t="s">
        <v>541</v>
      </c>
      <c r="D1091" t="s">
        <v>535</v>
      </c>
      <c r="E1091">
        <v>2</v>
      </c>
      <c r="F1091">
        <v>4</v>
      </c>
      <c r="G1091" t="s">
        <v>466</v>
      </c>
    </row>
    <row r="1092" spans="1:7">
      <c r="A1092">
        <v>2018</v>
      </c>
      <c r="B1092" t="s">
        <v>454</v>
      </c>
      <c r="C1092" t="s">
        <v>541</v>
      </c>
      <c r="D1092" t="s">
        <v>465</v>
      </c>
      <c r="E1092">
        <v>18</v>
      </c>
      <c r="F1092">
        <v>80</v>
      </c>
      <c r="G1092" t="s">
        <v>466</v>
      </c>
    </row>
    <row r="1093" spans="1:7">
      <c r="A1093">
        <v>2018</v>
      </c>
      <c r="B1093" t="s">
        <v>454</v>
      </c>
      <c r="C1093" t="s">
        <v>541</v>
      </c>
      <c r="D1093" t="s">
        <v>500</v>
      </c>
      <c r="E1093">
        <v>18</v>
      </c>
      <c r="F1093">
        <v>36</v>
      </c>
      <c r="G1093" t="s">
        <v>466</v>
      </c>
    </row>
    <row r="1094" spans="1:7">
      <c r="A1094">
        <v>2018</v>
      </c>
      <c r="B1094" t="s">
        <v>454</v>
      </c>
      <c r="C1094" t="s">
        <v>541</v>
      </c>
      <c r="D1094" t="s">
        <v>502</v>
      </c>
      <c r="E1094">
        <v>28</v>
      </c>
      <c r="F1094">
        <v>28</v>
      </c>
      <c r="G1094" t="s">
        <v>466</v>
      </c>
    </row>
    <row r="1095" spans="1:7">
      <c r="A1095">
        <v>2018</v>
      </c>
      <c r="B1095" t="s">
        <v>454</v>
      </c>
      <c r="C1095" t="s">
        <v>541</v>
      </c>
      <c r="D1095" t="s">
        <v>506</v>
      </c>
      <c r="E1095">
        <v>4</v>
      </c>
      <c r="F1095">
        <v>16</v>
      </c>
      <c r="G1095" t="s">
        <v>466</v>
      </c>
    </row>
    <row r="1096" spans="1:7">
      <c r="A1096">
        <v>2018</v>
      </c>
      <c r="B1096" t="s">
        <v>454</v>
      </c>
      <c r="C1096" t="s">
        <v>541</v>
      </c>
      <c r="D1096" t="s">
        <v>507</v>
      </c>
      <c r="E1096">
        <v>2</v>
      </c>
      <c r="F1096">
        <v>2</v>
      </c>
      <c r="G1096" t="s">
        <v>466</v>
      </c>
    </row>
    <row r="1097" spans="1:7">
      <c r="A1097">
        <v>2018</v>
      </c>
      <c r="B1097" t="s">
        <v>454</v>
      </c>
      <c r="C1097" t="s">
        <v>541</v>
      </c>
      <c r="D1097" t="s">
        <v>490</v>
      </c>
      <c r="E1097">
        <v>1</v>
      </c>
      <c r="F1097">
        <v>3</v>
      </c>
      <c r="G1097" t="s">
        <v>466</v>
      </c>
    </row>
    <row r="1098" spans="1:7">
      <c r="A1098">
        <v>2018</v>
      </c>
      <c r="B1098" t="s">
        <v>454</v>
      </c>
      <c r="C1098" t="s">
        <v>541</v>
      </c>
      <c r="D1098" t="s">
        <v>467</v>
      </c>
      <c r="E1098">
        <v>16</v>
      </c>
      <c r="F1098">
        <v>19</v>
      </c>
      <c r="G1098" t="s">
        <v>466</v>
      </c>
    </row>
    <row r="1099" spans="1:7">
      <c r="A1099">
        <v>2018</v>
      </c>
      <c r="B1099" t="s">
        <v>454</v>
      </c>
      <c r="C1099" t="s">
        <v>541</v>
      </c>
      <c r="D1099" t="s">
        <v>496</v>
      </c>
      <c r="E1099">
        <v>3</v>
      </c>
      <c r="F1099">
        <v>6</v>
      </c>
      <c r="G1099" t="s">
        <v>466</v>
      </c>
    </row>
    <row r="1100" spans="1:7">
      <c r="A1100">
        <v>2018</v>
      </c>
      <c r="B1100" t="s">
        <v>454</v>
      </c>
      <c r="C1100" t="s">
        <v>541</v>
      </c>
      <c r="D1100" t="s">
        <v>513</v>
      </c>
      <c r="E1100">
        <v>1</v>
      </c>
      <c r="F1100">
        <v>1</v>
      </c>
      <c r="G1100" t="s">
        <v>466</v>
      </c>
    </row>
    <row r="1101" spans="1:7">
      <c r="A1101">
        <v>2018</v>
      </c>
      <c r="B1101" t="s">
        <v>454</v>
      </c>
      <c r="C1101" t="s">
        <v>541</v>
      </c>
      <c r="D1101" t="s">
        <v>514</v>
      </c>
      <c r="E1101">
        <v>2</v>
      </c>
      <c r="F1101">
        <v>3</v>
      </c>
      <c r="G1101" t="s">
        <v>466</v>
      </c>
    </row>
    <row r="1102" spans="1:7">
      <c r="A1102">
        <v>2018</v>
      </c>
      <c r="B1102" t="s">
        <v>454</v>
      </c>
      <c r="C1102" t="s">
        <v>542</v>
      </c>
      <c r="D1102" t="s">
        <v>468</v>
      </c>
      <c r="E1102">
        <v>71</v>
      </c>
      <c r="F1102">
        <v>235</v>
      </c>
      <c r="G1102" t="s">
        <v>466</v>
      </c>
    </row>
    <row r="1103" spans="1:7">
      <c r="A1103">
        <v>2018</v>
      </c>
      <c r="B1103" t="s">
        <v>454</v>
      </c>
      <c r="C1103" t="s">
        <v>542</v>
      </c>
      <c r="D1103" t="s">
        <v>469</v>
      </c>
      <c r="E1103">
        <v>117</v>
      </c>
      <c r="F1103">
        <v>240</v>
      </c>
      <c r="G1103" t="s">
        <v>466</v>
      </c>
    </row>
    <row r="1104" spans="1:7">
      <c r="A1104">
        <v>2018</v>
      </c>
      <c r="B1104" t="s">
        <v>454</v>
      </c>
      <c r="C1104" t="s">
        <v>542</v>
      </c>
      <c r="D1104" t="s">
        <v>470</v>
      </c>
      <c r="E1104">
        <v>22</v>
      </c>
      <c r="F1104">
        <v>58</v>
      </c>
      <c r="G1104" t="s">
        <v>466</v>
      </c>
    </row>
    <row r="1105" spans="1:7">
      <c r="A1105">
        <v>2018</v>
      </c>
      <c r="B1105" t="s">
        <v>454</v>
      </c>
      <c r="C1105" t="s">
        <v>542</v>
      </c>
      <c r="D1105" t="s">
        <v>471</v>
      </c>
      <c r="E1105">
        <v>28</v>
      </c>
      <c r="F1105">
        <v>81</v>
      </c>
      <c r="G1105" t="s">
        <v>466</v>
      </c>
    </row>
    <row r="1106" spans="1:7">
      <c r="A1106">
        <v>2018</v>
      </c>
      <c r="B1106" t="s">
        <v>454</v>
      </c>
      <c r="C1106" t="s">
        <v>542</v>
      </c>
      <c r="D1106" t="s">
        <v>472</v>
      </c>
      <c r="E1106">
        <v>5</v>
      </c>
      <c r="F1106">
        <v>8</v>
      </c>
      <c r="G1106" t="s">
        <v>466</v>
      </c>
    </row>
    <row r="1107" spans="1:7">
      <c r="A1107">
        <v>2018</v>
      </c>
      <c r="B1107" t="s">
        <v>454</v>
      </c>
      <c r="C1107" t="s">
        <v>542</v>
      </c>
      <c r="D1107" t="s">
        <v>473</v>
      </c>
      <c r="E1107">
        <v>13</v>
      </c>
      <c r="F1107">
        <v>50</v>
      </c>
      <c r="G1107" t="s">
        <v>466</v>
      </c>
    </row>
    <row r="1108" spans="1:7">
      <c r="A1108">
        <v>2018</v>
      </c>
      <c r="B1108" t="s">
        <v>454</v>
      </c>
      <c r="C1108" t="s">
        <v>542</v>
      </c>
      <c r="D1108" t="s">
        <v>474</v>
      </c>
      <c r="E1108">
        <v>48</v>
      </c>
      <c r="F1108">
        <v>261</v>
      </c>
      <c r="G1108" t="s">
        <v>466</v>
      </c>
    </row>
    <row r="1109" spans="1:7">
      <c r="A1109">
        <v>2018</v>
      </c>
      <c r="B1109" t="s">
        <v>454</v>
      </c>
      <c r="C1109" t="s">
        <v>542</v>
      </c>
      <c r="D1109" t="s">
        <v>475</v>
      </c>
      <c r="E1109">
        <v>42</v>
      </c>
      <c r="F1109">
        <v>84</v>
      </c>
      <c r="G1109" t="s">
        <v>466</v>
      </c>
    </row>
    <row r="1110" spans="1:7">
      <c r="A1110">
        <v>2018</v>
      </c>
      <c r="B1110" t="s">
        <v>454</v>
      </c>
      <c r="C1110" t="s">
        <v>542</v>
      </c>
      <c r="D1110" t="s">
        <v>476</v>
      </c>
      <c r="E1110">
        <v>13</v>
      </c>
      <c r="F1110">
        <v>24</v>
      </c>
      <c r="G1110" t="s">
        <v>466</v>
      </c>
    </row>
    <row r="1111" spans="1:7">
      <c r="A1111">
        <v>2018</v>
      </c>
      <c r="B1111" t="s">
        <v>454</v>
      </c>
      <c r="C1111" t="s">
        <v>542</v>
      </c>
      <c r="D1111" t="s">
        <v>477</v>
      </c>
      <c r="E1111">
        <v>118</v>
      </c>
      <c r="F1111">
        <v>335</v>
      </c>
      <c r="G1111" t="s">
        <v>466</v>
      </c>
    </row>
    <row r="1112" spans="1:7">
      <c r="A1112">
        <v>2018</v>
      </c>
      <c r="B1112" t="s">
        <v>454</v>
      </c>
      <c r="C1112" t="s">
        <v>542</v>
      </c>
      <c r="D1112" t="s">
        <v>478</v>
      </c>
      <c r="E1112">
        <v>8</v>
      </c>
      <c r="F1112">
        <v>10</v>
      </c>
      <c r="G1112" t="s">
        <v>466</v>
      </c>
    </row>
    <row r="1113" spans="1:7">
      <c r="A1113">
        <v>2018</v>
      </c>
      <c r="B1113" t="s">
        <v>454</v>
      </c>
      <c r="C1113" t="s">
        <v>542</v>
      </c>
      <c r="D1113" t="s">
        <v>479</v>
      </c>
      <c r="E1113">
        <v>6</v>
      </c>
      <c r="F1113">
        <v>6</v>
      </c>
      <c r="G1113" t="s">
        <v>466</v>
      </c>
    </row>
    <row r="1114" spans="1:7">
      <c r="A1114">
        <v>2018</v>
      </c>
      <c r="B1114" t="s">
        <v>454</v>
      </c>
      <c r="C1114" t="s">
        <v>542</v>
      </c>
      <c r="D1114" t="s">
        <v>480</v>
      </c>
      <c r="E1114">
        <v>14</v>
      </c>
      <c r="F1114">
        <v>80</v>
      </c>
      <c r="G1114" t="s">
        <v>466</v>
      </c>
    </row>
    <row r="1115" spans="1:7">
      <c r="A1115">
        <v>2018</v>
      </c>
      <c r="B1115" t="s">
        <v>454</v>
      </c>
      <c r="C1115" t="s">
        <v>542</v>
      </c>
      <c r="D1115" t="s">
        <v>482</v>
      </c>
      <c r="E1115">
        <v>4</v>
      </c>
      <c r="F1115">
        <v>9</v>
      </c>
      <c r="G1115" t="s">
        <v>466</v>
      </c>
    </row>
    <row r="1116" spans="1:7">
      <c r="A1116">
        <v>2018</v>
      </c>
      <c r="B1116" t="s">
        <v>454</v>
      </c>
      <c r="C1116" t="s">
        <v>542</v>
      </c>
      <c r="D1116" t="s">
        <v>483</v>
      </c>
      <c r="E1116">
        <v>18</v>
      </c>
      <c r="F1116">
        <v>23</v>
      </c>
      <c r="G1116" t="s">
        <v>466</v>
      </c>
    </row>
    <row r="1117" spans="1:7">
      <c r="A1117">
        <v>2018</v>
      </c>
      <c r="B1117" t="s">
        <v>454</v>
      </c>
      <c r="C1117" t="s">
        <v>542</v>
      </c>
      <c r="D1117" t="s">
        <v>484</v>
      </c>
      <c r="E1117">
        <v>25</v>
      </c>
      <c r="F1117">
        <v>35</v>
      </c>
      <c r="G1117" t="s">
        <v>466</v>
      </c>
    </row>
    <row r="1118" spans="1:7">
      <c r="A1118">
        <v>2018</v>
      </c>
      <c r="B1118" t="s">
        <v>454</v>
      </c>
      <c r="C1118" t="s">
        <v>542</v>
      </c>
      <c r="D1118" t="s">
        <v>497</v>
      </c>
      <c r="E1118">
        <v>1</v>
      </c>
      <c r="F1118">
        <v>2</v>
      </c>
      <c r="G1118" t="s">
        <v>466</v>
      </c>
    </row>
    <row r="1119" spans="1:7">
      <c r="A1119">
        <v>2018</v>
      </c>
      <c r="B1119" t="s">
        <v>454</v>
      </c>
      <c r="C1119" t="s">
        <v>542</v>
      </c>
      <c r="D1119" t="s">
        <v>485</v>
      </c>
      <c r="E1119">
        <v>3</v>
      </c>
      <c r="F1119">
        <v>14</v>
      </c>
      <c r="G1119" t="s">
        <v>466</v>
      </c>
    </row>
    <row r="1120" spans="1:7">
      <c r="A1120">
        <v>2018</v>
      </c>
      <c r="B1120" t="s">
        <v>455</v>
      </c>
      <c r="C1120" t="s">
        <v>541</v>
      </c>
      <c r="D1120" t="s">
        <v>486</v>
      </c>
      <c r="E1120">
        <v>56</v>
      </c>
      <c r="F1120">
        <v>139</v>
      </c>
      <c r="G1120" t="s">
        <v>466</v>
      </c>
    </row>
    <row r="1121" spans="1:7">
      <c r="A1121">
        <v>2018</v>
      </c>
      <c r="B1121" t="s">
        <v>455</v>
      </c>
      <c r="C1121" t="s">
        <v>541</v>
      </c>
      <c r="D1121" t="s">
        <v>487</v>
      </c>
      <c r="E1121">
        <v>81</v>
      </c>
      <c r="F1121">
        <v>415</v>
      </c>
      <c r="G1121" t="s">
        <v>466</v>
      </c>
    </row>
    <row r="1122" spans="1:7">
      <c r="A1122">
        <v>2018</v>
      </c>
      <c r="B1122" t="s">
        <v>455</v>
      </c>
      <c r="C1122" t="s">
        <v>541</v>
      </c>
      <c r="D1122" t="s">
        <v>491</v>
      </c>
      <c r="E1122">
        <v>85</v>
      </c>
      <c r="F1122">
        <v>430</v>
      </c>
      <c r="G1122" t="s">
        <v>466</v>
      </c>
    </row>
    <row r="1123" spans="1:7">
      <c r="A1123">
        <v>2018</v>
      </c>
      <c r="B1123" t="s">
        <v>455</v>
      </c>
      <c r="C1123" t="s">
        <v>541</v>
      </c>
      <c r="D1123" t="s">
        <v>492</v>
      </c>
      <c r="E1123">
        <v>31</v>
      </c>
      <c r="F1123">
        <v>118</v>
      </c>
      <c r="G1123" t="s">
        <v>466</v>
      </c>
    </row>
    <row r="1124" spans="1:7">
      <c r="A1124">
        <v>2018</v>
      </c>
      <c r="B1124" t="s">
        <v>455</v>
      </c>
      <c r="C1124" t="s">
        <v>541</v>
      </c>
      <c r="D1124" t="s">
        <v>488</v>
      </c>
      <c r="E1124">
        <v>2</v>
      </c>
      <c r="F1124">
        <v>2</v>
      </c>
      <c r="G1124" t="s">
        <v>466</v>
      </c>
    </row>
    <row r="1125" spans="1:7">
      <c r="A1125">
        <v>2018</v>
      </c>
      <c r="B1125" t="s">
        <v>455</v>
      </c>
      <c r="C1125" t="s">
        <v>541</v>
      </c>
      <c r="D1125" t="s">
        <v>489</v>
      </c>
      <c r="E1125">
        <v>79</v>
      </c>
      <c r="F1125">
        <v>200</v>
      </c>
      <c r="G1125" t="s">
        <v>466</v>
      </c>
    </row>
    <row r="1126" spans="1:7">
      <c r="A1126">
        <v>2018</v>
      </c>
      <c r="B1126" t="s">
        <v>455</v>
      </c>
      <c r="C1126" t="s">
        <v>541</v>
      </c>
      <c r="D1126" t="s">
        <v>519</v>
      </c>
      <c r="E1126">
        <v>1</v>
      </c>
      <c r="F1126">
        <v>2</v>
      </c>
      <c r="G1126" t="s">
        <v>466</v>
      </c>
    </row>
    <row r="1127" spans="1:7">
      <c r="A1127">
        <v>2018</v>
      </c>
      <c r="B1127" t="s">
        <v>455</v>
      </c>
      <c r="C1127" t="s">
        <v>541</v>
      </c>
      <c r="D1127" t="s">
        <v>498</v>
      </c>
      <c r="E1127">
        <v>3</v>
      </c>
      <c r="F1127">
        <v>5</v>
      </c>
      <c r="G1127" t="s">
        <v>466</v>
      </c>
    </row>
    <row r="1128" spans="1:7">
      <c r="A1128">
        <v>2018</v>
      </c>
      <c r="B1128" t="s">
        <v>455</v>
      </c>
      <c r="C1128" t="s">
        <v>541</v>
      </c>
      <c r="D1128" t="s">
        <v>499</v>
      </c>
      <c r="E1128">
        <v>35</v>
      </c>
      <c r="F1128">
        <v>105</v>
      </c>
      <c r="G1128" t="s">
        <v>466</v>
      </c>
    </row>
    <row r="1129" spans="1:7">
      <c r="A1129">
        <v>2018</v>
      </c>
      <c r="B1129" t="s">
        <v>455</v>
      </c>
      <c r="C1129" t="s">
        <v>541</v>
      </c>
      <c r="D1129" t="s">
        <v>465</v>
      </c>
      <c r="E1129">
        <v>4</v>
      </c>
      <c r="F1129">
        <v>14</v>
      </c>
      <c r="G1129" t="s">
        <v>466</v>
      </c>
    </row>
    <row r="1130" spans="1:7">
      <c r="A1130">
        <v>2018</v>
      </c>
      <c r="B1130" t="s">
        <v>455</v>
      </c>
      <c r="C1130" t="s">
        <v>541</v>
      </c>
      <c r="D1130" t="s">
        <v>503</v>
      </c>
      <c r="E1130">
        <v>1</v>
      </c>
      <c r="F1130">
        <v>1</v>
      </c>
      <c r="G1130" t="s">
        <v>466</v>
      </c>
    </row>
    <row r="1131" spans="1:7">
      <c r="A1131">
        <v>2018</v>
      </c>
      <c r="B1131" t="s">
        <v>455</v>
      </c>
      <c r="C1131" t="s">
        <v>541</v>
      </c>
      <c r="D1131" t="s">
        <v>538</v>
      </c>
      <c r="E1131">
        <v>1</v>
      </c>
      <c r="F1131">
        <v>3</v>
      </c>
      <c r="G1131" t="s">
        <v>466</v>
      </c>
    </row>
    <row r="1132" spans="1:7">
      <c r="A1132">
        <v>2018</v>
      </c>
      <c r="B1132" t="s">
        <v>455</v>
      </c>
      <c r="C1132" t="s">
        <v>541</v>
      </c>
      <c r="D1132" t="s">
        <v>509</v>
      </c>
      <c r="E1132">
        <v>1</v>
      </c>
      <c r="F1132">
        <v>3</v>
      </c>
      <c r="G1132" t="s">
        <v>466</v>
      </c>
    </row>
    <row r="1133" spans="1:7">
      <c r="A1133">
        <v>2018</v>
      </c>
      <c r="B1133" t="s">
        <v>455</v>
      </c>
      <c r="C1133" t="s">
        <v>542</v>
      </c>
      <c r="D1133" t="s">
        <v>468</v>
      </c>
      <c r="E1133">
        <v>7</v>
      </c>
      <c r="F1133">
        <v>16</v>
      </c>
      <c r="G1133" t="s">
        <v>466</v>
      </c>
    </row>
    <row r="1134" spans="1:7">
      <c r="A1134">
        <v>2018</v>
      </c>
      <c r="B1134" t="s">
        <v>455</v>
      </c>
      <c r="C1134" t="s">
        <v>542</v>
      </c>
      <c r="D1134" t="s">
        <v>469</v>
      </c>
      <c r="E1134">
        <v>35</v>
      </c>
      <c r="F1134">
        <v>89</v>
      </c>
      <c r="G1134" t="s">
        <v>466</v>
      </c>
    </row>
    <row r="1135" spans="1:7">
      <c r="A1135">
        <v>2018</v>
      </c>
      <c r="B1135" t="s">
        <v>455</v>
      </c>
      <c r="C1135" t="s">
        <v>542</v>
      </c>
      <c r="D1135" t="s">
        <v>470</v>
      </c>
      <c r="E1135">
        <v>51</v>
      </c>
      <c r="F1135">
        <v>107</v>
      </c>
      <c r="G1135" t="s">
        <v>466</v>
      </c>
    </row>
    <row r="1136" spans="1:7">
      <c r="A1136">
        <v>2018</v>
      </c>
      <c r="B1136" t="s">
        <v>455</v>
      </c>
      <c r="C1136" t="s">
        <v>542</v>
      </c>
      <c r="D1136" t="s">
        <v>471</v>
      </c>
      <c r="E1136">
        <v>66</v>
      </c>
      <c r="F1136">
        <v>126</v>
      </c>
      <c r="G1136" t="s">
        <v>466</v>
      </c>
    </row>
    <row r="1137" spans="1:7">
      <c r="A1137">
        <v>2018</v>
      </c>
      <c r="B1137" t="s">
        <v>455</v>
      </c>
      <c r="C1137" t="s">
        <v>542</v>
      </c>
      <c r="D1137" t="s">
        <v>472</v>
      </c>
      <c r="E1137">
        <v>2</v>
      </c>
      <c r="F1137">
        <v>6</v>
      </c>
      <c r="G1137" t="s">
        <v>466</v>
      </c>
    </row>
    <row r="1138" spans="1:7">
      <c r="A1138">
        <v>2018</v>
      </c>
      <c r="B1138" t="s">
        <v>455</v>
      </c>
      <c r="C1138" t="s">
        <v>542</v>
      </c>
      <c r="D1138" t="s">
        <v>473</v>
      </c>
      <c r="E1138">
        <v>11</v>
      </c>
      <c r="F1138">
        <v>28</v>
      </c>
      <c r="G1138" t="s">
        <v>466</v>
      </c>
    </row>
    <row r="1139" spans="1:7">
      <c r="A1139">
        <v>2018</v>
      </c>
      <c r="B1139" t="s">
        <v>455</v>
      </c>
      <c r="C1139" t="s">
        <v>542</v>
      </c>
      <c r="D1139" t="s">
        <v>474</v>
      </c>
      <c r="E1139">
        <v>3</v>
      </c>
      <c r="F1139">
        <v>21</v>
      </c>
      <c r="G1139" t="s">
        <v>466</v>
      </c>
    </row>
    <row r="1140" spans="1:7">
      <c r="A1140">
        <v>2018</v>
      </c>
      <c r="B1140" t="s">
        <v>455</v>
      </c>
      <c r="C1140" t="s">
        <v>542</v>
      </c>
      <c r="D1140" t="s">
        <v>475</v>
      </c>
      <c r="E1140">
        <v>2</v>
      </c>
      <c r="F1140">
        <v>4</v>
      </c>
      <c r="G1140" t="s">
        <v>466</v>
      </c>
    </row>
    <row r="1141" spans="1:7">
      <c r="A1141">
        <v>2018</v>
      </c>
      <c r="B1141" t="s">
        <v>455</v>
      </c>
      <c r="C1141" t="s">
        <v>542</v>
      </c>
      <c r="D1141" t="s">
        <v>476</v>
      </c>
      <c r="E1141">
        <v>8</v>
      </c>
      <c r="F1141">
        <v>13</v>
      </c>
      <c r="G1141" t="s">
        <v>466</v>
      </c>
    </row>
    <row r="1142" spans="1:7">
      <c r="A1142">
        <v>2018</v>
      </c>
      <c r="B1142" t="s">
        <v>455</v>
      </c>
      <c r="C1142" t="s">
        <v>542</v>
      </c>
      <c r="D1142" t="s">
        <v>477</v>
      </c>
      <c r="E1142">
        <v>63</v>
      </c>
      <c r="F1142">
        <v>183</v>
      </c>
      <c r="G1142" t="s">
        <v>466</v>
      </c>
    </row>
    <row r="1143" spans="1:7">
      <c r="A1143">
        <v>2018</v>
      </c>
      <c r="B1143" t="s">
        <v>455</v>
      </c>
      <c r="C1143" t="s">
        <v>542</v>
      </c>
      <c r="D1143" t="s">
        <v>478</v>
      </c>
      <c r="E1143">
        <v>49</v>
      </c>
      <c r="F1143">
        <v>143</v>
      </c>
      <c r="G1143" t="s">
        <v>466</v>
      </c>
    </row>
    <row r="1144" spans="1:7">
      <c r="A1144">
        <v>2018</v>
      </c>
      <c r="B1144" t="s">
        <v>455</v>
      </c>
      <c r="C1144" t="s">
        <v>542</v>
      </c>
      <c r="D1144" t="s">
        <v>480</v>
      </c>
      <c r="E1144">
        <v>25</v>
      </c>
      <c r="F1144">
        <v>59</v>
      </c>
      <c r="G1144" t="s">
        <v>466</v>
      </c>
    </row>
    <row r="1145" spans="1:7">
      <c r="A1145">
        <v>2018</v>
      </c>
      <c r="B1145" t="s">
        <v>455</v>
      </c>
      <c r="C1145" t="s">
        <v>542</v>
      </c>
      <c r="D1145" t="s">
        <v>482</v>
      </c>
      <c r="E1145">
        <v>3</v>
      </c>
      <c r="F1145">
        <v>7</v>
      </c>
      <c r="G1145" t="s">
        <v>466</v>
      </c>
    </row>
    <row r="1146" spans="1:7">
      <c r="A1146">
        <v>2018</v>
      </c>
      <c r="B1146" t="s">
        <v>455</v>
      </c>
      <c r="C1146" t="s">
        <v>542</v>
      </c>
      <c r="D1146" t="s">
        <v>483</v>
      </c>
      <c r="E1146">
        <v>5</v>
      </c>
      <c r="F1146">
        <v>11</v>
      </c>
      <c r="G1146" t="s">
        <v>466</v>
      </c>
    </row>
    <row r="1147" spans="1:7">
      <c r="A1147">
        <v>2018</v>
      </c>
      <c r="B1147" t="s">
        <v>455</v>
      </c>
      <c r="C1147" t="s">
        <v>542</v>
      </c>
      <c r="D1147" t="s">
        <v>484</v>
      </c>
      <c r="E1147">
        <v>8</v>
      </c>
      <c r="F1147">
        <v>29</v>
      </c>
      <c r="G1147" t="s">
        <v>466</v>
      </c>
    </row>
    <row r="1148" spans="1:7">
      <c r="A1148">
        <v>2018</v>
      </c>
      <c r="B1148" t="s">
        <v>455</v>
      </c>
      <c r="C1148" t="s">
        <v>542</v>
      </c>
      <c r="D1148" t="s">
        <v>485</v>
      </c>
      <c r="E1148">
        <v>2</v>
      </c>
      <c r="F1148">
        <v>4</v>
      </c>
      <c r="G1148" t="s">
        <v>466</v>
      </c>
    </row>
    <row r="1149" spans="1:7">
      <c r="A1149">
        <v>2018</v>
      </c>
      <c r="B1149" t="s">
        <v>456</v>
      </c>
      <c r="C1149" t="s">
        <v>541</v>
      </c>
      <c r="D1149" t="s">
        <v>487</v>
      </c>
      <c r="E1149">
        <v>2</v>
      </c>
      <c r="F1149">
        <v>6</v>
      </c>
      <c r="G1149" t="s">
        <v>466</v>
      </c>
    </row>
    <row r="1150" spans="1:7">
      <c r="A1150">
        <v>2018</v>
      </c>
      <c r="B1150" t="s">
        <v>456</v>
      </c>
      <c r="C1150" t="s">
        <v>541</v>
      </c>
      <c r="D1150" t="s">
        <v>489</v>
      </c>
      <c r="E1150">
        <v>21</v>
      </c>
      <c r="F1150">
        <v>63</v>
      </c>
      <c r="G1150" t="s">
        <v>466</v>
      </c>
    </row>
    <row r="1151" spans="1:7">
      <c r="A1151">
        <v>2018</v>
      </c>
      <c r="B1151" t="s">
        <v>456</v>
      </c>
      <c r="C1151" t="s">
        <v>541</v>
      </c>
      <c r="D1151" t="s">
        <v>529</v>
      </c>
      <c r="E1151">
        <v>1</v>
      </c>
      <c r="F1151">
        <v>2</v>
      </c>
      <c r="G1151" t="s">
        <v>466</v>
      </c>
    </row>
    <row r="1152" spans="1:7">
      <c r="A1152">
        <v>2018</v>
      </c>
      <c r="B1152" t="s">
        <v>456</v>
      </c>
      <c r="C1152" t="s">
        <v>541</v>
      </c>
      <c r="D1152" t="s">
        <v>503</v>
      </c>
      <c r="E1152">
        <v>0</v>
      </c>
      <c r="F1152">
        <v>0</v>
      </c>
      <c r="G1152" t="s">
        <v>466</v>
      </c>
    </row>
    <row r="1153" spans="1:7">
      <c r="A1153">
        <v>2018</v>
      </c>
      <c r="B1153" t="s">
        <v>456</v>
      </c>
      <c r="C1153" t="s">
        <v>541</v>
      </c>
      <c r="D1153" t="s">
        <v>506</v>
      </c>
      <c r="E1153">
        <v>1</v>
      </c>
      <c r="F1153">
        <v>1</v>
      </c>
      <c r="G1153" t="s">
        <v>466</v>
      </c>
    </row>
    <row r="1154" spans="1:7">
      <c r="A1154">
        <v>2018</v>
      </c>
      <c r="B1154" t="s">
        <v>456</v>
      </c>
      <c r="C1154" t="s">
        <v>541</v>
      </c>
      <c r="D1154" t="s">
        <v>528</v>
      </c>
      <c r="E1154">
        <v>2</v>
      </c>
      <c r="F1154">
        <v>2</v>
      </c>
      <c r="G1154" t="s">
        <v>466</v>
      </c>
    </row>
    <row r="1155" spans="1:7">
      <c r="A1155">
        <v>2018</v>
      </c>
      <c r="B1155" t="s">
        <v>456</v>
      </c>
      <c r="C1155" t="s">
        <v>542</v>
      </c>
      <c r="D1155" t="s">
        <v>468</v>
      </c>
      <c r="E1155">
        <v>4</v>
      </c>
      <c r="F1155">
        <v>7</v>
      </c>
      <c r="G1155" t="s">
        <v>466</v>
      </c>
    </row>
    <row r="1156" spans="1:7">
      <c r="A1156">
        <v>2018</v>
      </c>
      <c r="B1156" t="s">
        <v>456</v>
      </c>
      <c r="C1156" t="s">
        <v>542</v>
      </c>
      <c r="D1156" t="s">
        <v>469</v>
      </c>
      <c r="E1156">
        <v>20</v>
      </c>
      <c r="F1156">
        <v>36</v>
      </c>
      <c r="G1156" t="s">
        <v>466</v>
      </c>
    </row>
    <row r="1157" spans="1:7">
      <c r="A1157">
        <v>2018</v>
      </c>
      <c r="B1157" t="s">
        <v>456</v>
      </c>
      <c r="C1157" t="s">
        <v>542</v>
      </c>
      <c r="D1157" t="s">
        <v>470</v>
      </c>
      <c r="E1157">
        <v>3</v>
      </c>
      <c r="F1157">
        <v>38</v>
      </c>
      <c r="G1157" t="s">
        <v>466</v>
      </c>
    </row>
    <row r="1158" spans="1:7">
      <c r="A1158">
        <v>2018</v>
      </c>
      <c r="B1158" t="s">
        <v>456</v>
      </c>
      <c r="C1158" t="s">
        <v>542</v>
      </c>
      <c r="D1158" t="s">
        <v>471</v>
      </c>
      <c r="E1158">
        <v>5</v>
      </c>
      <c r="F1158">
        <v>40</v>
      </c>
      <c r="G1158" t="s">
        <v>466</v>
      </c>
    </row>
    <row r="1159" spans="1:7">
      <c r="A1159">
        <v>2018</v>
      </c>
      <c r="B1159" t="s">
        <v>456</v>
      </c>
      <c r="C1159" t="s">
        <v>542</v>
      </c>
      <c r="D1159" t="s">
        <v>472</v>
      </c>
      <c r="E1159">
        <v>6</v>
      </c>
      <c r="F1159">
        <v>6</v>
      </c>
      <c r="G1159" t="s">
        <v>466</v>
      </c>
    </row>
    <row r="1160" spans="1:7">
      <c r="A1160">
        <v>2018</v>
      </c>
      <c r="B1160" t="s">
        <v>456</v>
      </c>
      <c r="C1160" t="s">
        <v>542</v>
      </c>
      <c r="D1160" t="s">
        <v>473</v>
      </c>
      <c r="E1160">
        <v>10</v>
      </c>
      <c r="F1160">
        <v>29</v>
      </c>
      <c r="G1160" t="s">
        <v>466</v>
      </c>
    </row>
    <row r="1161" spans="1:7">
      <c r="A1161">
        <v>2018</v>
      </c>
      <c r="B1161" t="s">
        <v>456</v>
      </c>
      <c r="C1161" t="s">
        <v>542</v>
      </c>
      <c r="D1161" t="s">
        <v>474</v>
      </c>
      <c r="E1161">
        <v>4</v>
      </c>
      <c r="F1161">
        <v>5</v>
      </c>
      <c r="G1161" t="s">
        <v>466</v>
      </c>
    </row>
    <row r="1162" spans="1:7">
      <c r="A1162">
        <v>2018</v>
      </c>
      <c r="B1162" t="s">
        <v>456</v>
      </c>
      <c r="C1162" t="s">
        <v>542</v>
      </c>
      <c r="D1162" t="s">
        <v>476</v>
      </c>
      <c r="E1162">
        <v>7</v>
      </c>
      <c r="F1162">
        <v>11</v>
      </c>
      <c r="G1162" t="s">
        <v>466</v>
      </c>
    </row>
    <row r="1163" spans="1:7">
      <c r="A1163">
        <v>2018</v>
      </c>
      <c r="B1163" t="s">
        <v>456</v>
      </c>
      <c r="C1163" t="s">
        <v>542</v>
      </c>
      <c r="D1163" t="s">
        <v>477</v>
      </c>
      <c r="E1163">
        <v>81</v>
      </c>
      <c r="F1163">
        <v>109</v>
      </c>
      <c r="G1163" t="s">
        <v>466</v>
      </c>
    </row>
    <row r="1164" spans="1:7">
      <c r="A1164">
        <v>2018</v>
      </c>
      <c r="B1164" t="s">
        <v>456</v>
      </c>
      <c r="C1164" t="s">
        <v>542</v>
      </c>
      <c r="D1164" t="s">
        <v>478</v>
      </c>
      <c r="E1164">
        <v>6</v>
      </c>
      <c r="F1164">
        <v>10</v>
      </c>
      <c r="G1164" t="s">
        <v>466</v>
      </c>
    </row>
    <row r="1165" spans="1:7">
      <c r="A1165">
        <v>2018</v>
      </c>
      <c r="B1165" t="s">
        <v>456</v>
      </c>
      <c r="C1165" t="s">
        <v>542</v>
      </c>
      <c r="D1165" t="s">
        <v>479</v>
      </c>
      <c r="E1165">
        <v>1</v>
      </c>
      <c r="F1165">
        <v>1</v>
      </c>
      <c r="G1165" t="s">
        <v>466</v>
      </c>
    </row>
    <row r="1166" spans="1:7">
      <c r="A1166">
        <v>2018</v>
      </c>
      <c r="B1166" t="s">
        <v>456</v>
      </c>
      <c r="C1166" t="s">
        <v>542</v>
      </c>
      <c r="D1166" t="s">
        <v>480</v>
      </c>
      <c r="E1166">
        <v>76</v>
      </c>
      <c r="F1166">
        <v>95</v>
      </c>
      <c r="G1166" t="s">
        <v>466</v>
      </c>
    </row>
    <row r="1167" spans="1:7">
      <c r="A1167">
        <v>2018</v>
      </c>
      <c r="B1167" t="s">
        <v>456</v>
      </c>
      <c r="C1167" t="s">
        <v>542</v>
      </c>
      <c r="D1167" t="s">
        <v>481</v>
      </c>
      <c r="E1167">
        <v>88</v>
      </c>
      <c r="F1167">
        <v>239</v>
      </c>
      <c r="G1167" t="s">
        <v>466</v>
      </c>
    </row>
    <row r="1168" spans="1:7">
      <c r="A1168">
        <v>2018</v>
      </c>
      <c r="B1168" t="s">
        <v>456</v>
      </c>
      <c r="C1168" t="s">
        <v>542</v>
      </c>
      <c r="D1168" t="s">
        <v>483</v>
      </c>
      <c r="E1168">
        <v>21</v>
      </c>
      <c r="F1168">
        <v>42</v>
      </c>
      <c r="G1168" t="s">
        <v>466</v>
      </c>
    </row>
    <row r="1169" spans="1:7">
      <c r="A1169">
        <v>2018</v>
      </c>
      <c r="B1169" t="s">
        <v>456</v>
      </c>
      <c r="C1169" t="s">
        <v>542</v>
      </c>
      <c r="D1169" t="s">
        <v>484</v>
      </c>
      <c r="E1169">
        <v>27</v>
      </c>
      <c r="F1169">
        <v>27</v>
      </c>
      <c r="G1169" t="s">
        <v>466</v>
      </c>
    </row>
    <row r="1170" spans="1:7">
      <c r="A1170">
        <v>2018</v>
      </c>
      <c r="B1170" t="s">
        <v>457</v>
      </c>
      <c r="C1170" t="s">
        <v>541</v>
      </c>
      <c r="D1170" t="s">
        <v>494</v>
      </c>
      <c r="E1170">
        <v>1</v>
      </c>
      <c r="F1170">
        <v>1</v>
      </c>
      <c r="G1170" t="s">
        <v>466</v>
      </c>
    </row>
    <row r="1171" spans="1:7">
      <c r="A1171">
        <v>2018</v>
      </c>
      <c r="B1171" t="s">
        <v>457</v>
      </c>
      <c r="C1171" t="s">
        <v>541</v>
      </c>
      <c r="D1171" t="s">
        <v>499</v>
      </c>
      <c r="E1171">
        <v>2</v>
      </c>
      <c r="F1171">
        <v>2</v>
      </c>
      <c r="G1171" t="s">
        <v>466</v>
      </c>
    </row>
    <row r="1172" spans="1:7">
      <c r="A1172">
        <v>2018</v>
      </c>
      <c r="B1172" t="s">
        <v>457</v>
      </c>
      <c r="C1172" t="s">
        <v>541</v>
      </c>
      <c r="D1172" t="s">
        <v>465</v>
      </c>
      <c r="E1172">
        <v>1</v>
      </c>
      <c r="F1172">
        <v>1</v>
      </c>
      <c r="G1172" t="s">
        <v>466</v>
      </c>
    </row>
    <row r="1173" spans="1:7">
      <c r="A1173">
        <v>2018</v>
      </c>
      <c r="B1173" t="s">
        <v>457</v>
      </c>
      <c r="C1173" t="s">
        <v>541</v>
      </c>
      <c r="D1173" t="s">
        <v>506</v>
      </c>
      <c r="E1173">
        <v>0</v>
      </c>
      <c r="F1173">
        <v>1</v>
      </c>
      <c r="G1173" t="s">
        <v>466</v>
      </c>
    </row>
    <row r="1174" spans="1:7">
      <c r="A1174">
        <v>2018</v>
      </c>
      <c r="B1174" t="s">
        <v>457</v>
      </c>
      <c r="C1174" t="s">
        <v>541</v>
      </c>
      <c r="D1174" t="s">
        <v>537</v>
      </c>
      <c r="E1174">
        <v>2</v>
      </c>
      <c r="F1174">
        <v>2</v>
      </c>
      <c r="G1174" t="s">
        <v>466</v>
      </c>
    </row>
    <row r="1175" spans="1:7">
      <c r="A1175">
        <v>2018</v>
      </c>
      <c r="B1175" t="s">
        <v>457</v>
      </c>
      <c r="C1175" t="s">
        <v>541</v>
      </c>
      <c r="D1175" t="s">
        <v>524</v>
      </c>
      <c r="E1175">
        <v>1</v>
      </c>
      <c r="F1175">
        <v>1</v>
      </c>
      <c r="G1175" t="s">
        <v>466</v>
      </c>
    </row>
    <row r="1176" spans="1:7">
      <c r="A1176">
        <v>2018</v>
      </c>
      <c r="B1176" t="s">
        <v>457</v>
      </c>
      <c r="C1176" t="s">
        <v>542</v>
      </c>
      <c r="D1176" t="s">
        <v>468</v>
      </c>
      <c r="E1176">
        <v>12</v>
      </c>
      <c r="F1176">
        <v>27</v>
      </c>
      <c r="G1176" t="s">
        <v>466</v>
      </c>
    </row>
    <row r="1177" spans="1:7">
      <c r="A1177">
        <v>2018</v>
      </c>
      <c r="B1177" t="s">
        <v>457</v>
      </c>
      <c r="C1177" t="s">
        <v>542</v>
      </c>
      <c r="D1177" t="s">
        <v>469</v>
      </c>
      <c r="E1177">
        <v>74</v>
      </c>
      <c r="F1177">
        <v>152</v>
      </c>
      <c r="G1177" t="s">
        <v>466</v>
      </c>
    </row>
    <row r="1178" spans="1:7">
      <c r="A1178">
        <v>2018</v>
      </c>
      <c r="B1178" t="s">
        <v>457</v>
      </c>
      <c r="C1178" t="s">
        <v>542</v>
      </c>
      <c r="D1178" t="s">
        <v>470</v>
      </c>
      <c r="E1178">
        <v>10</v>
      </c>
      <c r="F1178">
        <v>25</v>
      </c>
      <c r="G1178" t="s">
        <v>466</v>
      </c>
    </row>
    <row r="1179" spans="1:7">
      <c r="A1179">
        <v>2018</v>
      </c>
      <c r="B1179" t="s">
        <v>457</v>
      </c>
      <c r="C1179" t="s">
        <v>542</v>
      </c>
      <c r="D1179" t="s">
        <v>471</v>
      </c>
      <c r="E1179">
        <v>13</v>
      </c>
      <c r="F1179">
        <v>35</v>
      </c>
      <c r="G1179" t="s">
        <v>466</v>
      </c>
    </row>
    <row r="1180" spans="1:7">
      <c r="A1180">
        <v>2018</v>
      </c>
      <c r="B1180" t="s">
        <v>457</v>
      </c>
      <c r="C1180" t="s">
        <v>542</v>
      </c>
      <c r="D1180" t="s">
        <v>472</v>
      </c>
      <c r="E1180">
        <v>44</v>
      </c>
      <c r="F1180">
        <v>136</v>
      </c>
      <c r="G1180" t="s">
        <v>466</v>
      </c>
    </row>
    <row r="1181" spans="1:7">
      <c r="A1181">
        <v>2018</v>
      </c>
      <c r="B1181" t="s">
        <v>457</v>
      </c>
      <c r="C1181" t="s">
        <v>542</v>
      </c>
      <c r="D1181" t="s">
        <v>473</v>
      </c>
      <c r="E1181">
        <v>9</v>
      </c>
      <c r="F1181">
        <v>25</v>
      </c>
      <c r="G1181" t="s">
        <v>466</v>
      </c>
    </row>
    <row r="1182" spans="1:7">
      <c r="A1182">
        <v>2018</v>
      </c>
      <c r="B1182" t="s">
        <v>457</v>
      </c>
      <c r="C1182" t="s">
        <v>542</v>
      </c>
      <c r="D1182" t="s">
        <v>474</v>
      </c>
      <c r="E1182">
        <v>84</v>
      </c>
      <c r="F1182">
        <v>268</v>
      </c>
      <c r="G1182" t="s">
        <v>466</v>
      </c>
    </row>
    <row r="1183" spans="1:7">
      <c r="A1183">
        <v>2018</v>
      </c>
      <c r="B1183" t="s">
        <v>457</v>
      </c>
      <c r="C1183" t="s">
        <v>542</v>
      </c>
      <c r="D1183" t="s">
        <v>476</v>
      </c>
      <c r="E1183">
        <v>4</v>
      </c>
      <c r="F1183">
        <v>9</v>
      </c>
      <c r="G1183" t="s">
        <v>466</v>
      </c>
    </row>
    <row r="1184" spans="1:7">
      <c r="A1184">
        <v>2018</v>
      </c>
      <c r="B1184" t="s">
        <v>457</v>
      </c>
      <c r="C1184" t="s">
        <v>542</v>
      </c>
      <c r="D1184" t="s">
        <v>477</v>
      </c>
      <c r="E1184">
        <v>9</v>
      </c>
      <c r="F1184">
        <v>19</v>
      </c>
      <c r="G1184" t="s">
        <v>466</v>
      </c>
    </row>
    <row r="1185" spans="1:7">
      <c r="A1185">
        <v>2018</v>
      </c>
      <c r="B1185" t="s">
        <v>457</v>
      </c>
      <c r="C1185" t="s">
        <v>542</v>
      </c>
      <c r="D1185" t="s">
        <v>478</v>
      </c>
      <c r="E1185">
        <v>3</v>
      </c>
      <c r="F1185">
        <v>3</v>
      </c>
      <c r="G1185" t="s">
        <v>466</v>
      </c>
    </row>
    <row r="1186" spans="1:7">
      <c r="A1186">
        <v>2018</v>
      </c>
      <c r="B1186" t="s">
        <v>457</v>
      </c>
      <c r="C1186" t="s">
        <v>542</v>
      </c>
      <c r="D1186" t="s">
        <v>479</v>
      </c>
      <c r="E1186">
        <v>0</v>
      </c>
      <c r="F1186">
        <v>1</v>
      </c>
      <c r="G1186" t="s">
        <v>466</v>
      </c>
    </row>
    <row r="1187" spans="1:7">
      <c r="A1187">
        <v>2018</v>
      </c>
      <c r="B1187" t="s">
        <v>457</v>
      </c>
      <c r="C1187" t="s">
        <v>542</v>
      </c>
      <c r="D1187" t="s">
        <v>480</v>
      </c>
      <c r="E1187">
        <v>105</v>
      </c>
      <c r="F1187">
        <v>123</v>
      </c>
      <c r="G1187" t="s">
        <v>466</v>
      </c>
    </row>
    <row r="1188" spans="1:7">
      <c r="A1188">
        <v>2018</v>
      </c>
      <c r="B1188" t="s">
        <v>457</v>
      </c>
      <c r="C1188" t="s">
        <v>542</v>
      </c>
      <c r="D1188" t="s">
        <v>481</v>
      </c>
      <c r="E1188">
        <v>190</v>
      </c>
      <c r="F1188">
        <v>307</v>
      </c>
      <c r="G1188" t="s">
        <v>466</v>
      </c>
    </row>
    <row r="1189" spans="1:7">
      <c r="A1189">
        <v>2018</v>
      </c>
      <c r="B1189" t="s">
        <v>457</v>
      </c>
      <c r="C1189" t="s">
        <v>542</v>
      </c>
      <c r="D1189" t="s">
        <v>482</v>
      </c>
      <c r="E1189">
        <v>3</v>
      </c>
      <c r="F1189">
        <v>5</v>
      </c>
      <c r="G1189" t="s">
        <v>466</v>
      </c>
    </row>
    <row r="1190" spans="1:7">
      <c r="A1190">
        <v>2018</v>
      </c>
      <c r="B1190" t="s">
        <v>457</v>
      </c>
      <c r="C1190" t="s">
        <v>542</v>
      </c>
      <c r="D1190" t="s">
        <v>483</v>
      </c>
      <c r="E1190">
        <v>4</v>
      </c>
      <c r="F1190">
        <v>8</v>
      </c>
      <c r="G1190" t="s">
        <v>466</v>
      </c>
    </row>
    <row r="1191" spans="1:7">
      <c r="A1191">
        <v>2018</v>
      </c>
      <c r="B1191" t="s">
        <v>457</v>
      </c>
      <c r="C1191" t="s">
        <v>542</v>
      </c>
      <c r="D1191" t="s">
        <v>484</v>
      </c>
      <c r="E1191">
        <v>6</v>
      </c>
      <c r="F1191">
        <v>34</v>
      </c>
      <c r="G1191" t="s">
        <v>466</v>
      </c>
    </row>
    <row r="1192" spans="1:7">
      <c r="A1192">
        <v>2018</v>
      </c>
      <c r="B1192" t="s">
        <v>457</v>
      </c>
      <c r="C1192" t="s">
        <v>542</v>
      </c>
      <c r="D1192" t="s">
        <v>485</v>
      </c>
      <c r="E1192">
        <v>1</v>
      </c>
      <c r="F1192">
        <v>1</v>
      </c>
      <c r="G1192" t="s">
        <v>466</v>
      </c>
    </row>
    <row r="1193" spans="1:7">
      <c r="A1193">
        <v>2018</v>
      </c>
      <c r="B1193" t="s">
        <v>446</v>
      </c>
      <c r="C1193" t="s">
        <v>541</v>
      </c>
      <c r="D1193" t="s">
        <v>465</v>
      </c>
      <c r="E1193">
        <v>0</v>
      </c>
      <c r="F1193">
        <v>0</v>
      </c>
      <c r="G1193" t="s">
        <v>530</v>
      </c>
    </row>
    <row r="1194" spans="1:7">
      <c r="A1194">
        <v>2018</v>
      </c>
      <c r="B1194" t="s">
        <v>446</v>
      </c>
      <c r="C1194" t="s">
        <v>541</v>
      </c>
      <c r="D1194" t="s">
        <v>532</v>
      </c>
      <c r="E1194">
        <v>0</v>
      </c>
      <c r="F1194">
        <v>4</v>
      </c>
      <c r="G1194" t="s">
        <v>530</v>
      </c>
    </row>
    <row r="1195" spans="1:7">
      <c r="A1195">
        <v>2018</v>
      </c>
      <c r="B1195" t="s">
        <v>446</v>
      </c>
      <c r="C1195" t="s">
        <v>541</v>
      </c>
      <c r="D1195" t="s">
        <v>510</v>
      </c>
      <c r="E1195">
        <v>1</v>
      </c>
      <c r="F1195">
        <v>3</v>
      </c>
      <c r="G1195" t="s">
        <v>530</v>
      </c>
    </row>
    <row r="1196" spans="1:7">
      <c r="A1196">
        <v>2018</v>
      </c>
      <c r="B1196" t="s">
        <v>446</v>
      </c>
      <c r="C1196" t="s">
        <v>542</v>
      </c>
      <c r="D1196" t="s">
        <v>468</v>
      </c>
      <c r="E1196">
        <v>3</v>
      </c>
      <c r="F1196">
        <v>3</v>
      </c>
      <c r="G1196" t="s">
        <v>530</v>
      </c>
    </row>
    <row r="1197" spans="1:7">
      <c r="A1197">
        <v>2018</v>
      </c>
      <c r="B1197" t="s">
        <v>446</v>
      </c>
      <c r="C1197" t="s">
        <v>542</v>
      </c>
      <c r="D1197" t="s">
        <v>469</v>
      </c>
      <c r="E1197">
        <v>3</v>
      </c>
      <c r="F1197">
        <v>15</v>
      </c>
      <c r="G1197" t="s">
        <v>530</v>
      </c>
    </row>
    <row r="1198" spans="1:7">
      <c r="A1198">
        <v>2018</v>
      </c>
      <c r="B1198" t="s">
        <v>446</v>
      </c>
      <c r="C1198" t="s">
        <v>542</v>
      </c>
      <c r="D1198" t="s">
        <v>470</v>
      </c>
      <c r="E1198">
        <v>0</v>
      </c>
      <c r="F1198">
        <v>2</v>
      </c>
      <c r="G1198" t="s">
        <v>530</v>
      </c>
    </row>
    <row r="1199" spans="1:7">
      <c r="A1199">
        <v>2018</v>
      </c>
      <c r="B1199" t="s">
        <v>446</v>
      </c>
      <c r="C1199" t="s">
        <v>542</v>
      </c>
      <c r="D1199" t="s">
        <v>472</v>
      </c>
      <c r="E1199">
        <v>0</v>
      </c>
      <c r="F1199">
        <v>3</v>
      </c>
      <c r="G1199" t="s">
        <v>530</v>
      </c>
    </row>
    <row r="1200" spans="1:7">
      <c r="A1200">
        <v>2018</v>
      </c>
      <c r="B1200" t="s">
        <v>446</v>
      </c>
      <c r="C1200" t="s">
        <v>542</v>
      </c>
      <c r="D1200" t="s">
        <v>473</v>
      </c>
      <c r="E1200">
        <v>4</v>
      </c>
      <c r="F1200">
        <v>11</v>
      </c>
      <c r="G1200" t="s">
        <v>530</v>
      </c>
    </row>
    <row r="1201" spans="1:7">
      <c r="A1201">
        <v>2018</v>
      </c>
      <c r="B1201" t="s">
        <v>446</v>
      </c>
      <c r="C1201" t="s">
        <v>542</v>
      </c>
      <c r="D1201" t="s">
        <v>477</v>
      </c>
      <c r="E1201">
        <v>2</v>
      </c>
      <c r="F1201">
        <v>2</v>
      </c>
      <c r="G1201" t="s">
        <v>530</v>
      </c>
    </row>
    <row r="1202" spans="1:7">
      <c r="A1202">
        <v>2018</v>
      </c>
      <c r="B1202" t="s">
        <v>446</v>
      </c>
      <c r="C1202" t="s">
        <v>542</v>
      </c>
      <c r="D1202" t="s">
        <v>480</v>
      </c>
      <c r="E1202">
        <v>1</v>
      </c>
      <c r="F1202">
        <v>1</v>
      </c>
      <c r="G1202" t="s">
        <v>530</v>
      </c>
    </row>
    <row r="1203" spans="1:7">
      <c r="A1203">
        <v>2018</v>
      </c>
      <c r="B1203" t="s">
        <v>446</v>
      </c>
      <c r="C1203" t="s">
        <v>542</v>
      </c>
      <c r="D1203" t="s">
        <v>481</v>
      </c>
      <c r="E1203">
        <v>17</v>
      </c>
      <c r="F1203">
        <v>40</v>
      </c>
      <c r="G1203" t="s">
        <v>530</v>
      </c>
    </row>
    <row r="1204" spans="1:7">
      <c r="A1204">
        <v>2018</v>
      </c>
      <c r="B1204" t="s">
        <v>446</v>
      </c>
      <c r="C1204" t="s">
        <v>542</v>
      </c>
      <c r="D1204" t="s">
        <v>482</v>
      </c>
      <c r="E1204">
        <v>1</v>
      </c>
      <c r="F1204">
        <v>1</v>
      </c>
      <c r="G1204" t="s">
        <v>530</v>
      </c>
    </row>
    <row r="1205" spans="1:7">
      <c r="A1205">
        <v>2018</v>
      </c>
      <c r="B1205" t="s">
        <v>446</v>
      </c>
      <c r="C1205" t="s">
        <v>542</v>
      </c>
      <c r="D1205" t="s">
        <v>497</v>
      </c>
      <c r="E1205">
        <v>2</v>
      </c>
      <c r="F1205">
        <v>6</v>
      </c>
      <c r="G1205" t="s">
        <v>530</v>
      </c>
    </row>
    <row r="1206" spans="1:7">
      <c r="A1206">
        <v>2018</v>
      </c>
      <c r="B1206" t="s">
        <v>447</v>
      </c>
      <c r="C1206" t="s">
        <v>541</v>
      </c>
      <c r="D1206" t="s">
        <v>487</v>
      </c>
      <c r="E1206">
        <v>5</v>
      </c>
      <c r="F1206">
        <v>5</v>
      </c>
      <c r="G1206" t="s">
        <v>530</v>
      </c>
    </row>
    <row r="1207" spans="1:7">
      <c r="A1207">
        <v>2018</v>
      </c>
      <c r="B1207" t="s">
        <v>447</v>
      </c>
      <c r="C1207" t="s">
        <v>541</v>
      </c>
      <c r="D1207" t="s">
        <v>504</v>
      </c>
      <c r="E1207">
        <v>2</v>
      </c>
      <c r="F1207">
        <v>2</v>
      </c>
      <c r="G1207" t="s">
        <v>530</v>
      </c>
    </row>
    <row r="1208" spans="1:7">
      <c r="A1208">
        <v>2018</v>
      </c>
      <c r="B1208" t="s">
        <v>447</v>
      </c>
      <c r="C1208" t="s">
        <v>542</v>
      </c>
      <c r="D1208" t="s">
        <v>480</v>
      </c>
      <c r="E1208">
        <v>1</v>
      </c>
      <c r="F1208">
        <v>2</v>
      </c>
      <c r="G1208" t="s">
        <v>530</v>
      </c>
    </row>
    <row r="1209" spans="1:7">
      <c r="A1209">
        <v>2018</v>
      </c>
      <c r="B1209" t="s">
        <v>447</v>
      </c>
      <c r="C1209" t="s">
        <v>542</v>
      </c>
      <c r="D1209" t="s">
        <v>481</v>
      </c>
      <c r="E1209">
        <v>4</v>
      </c>
      <c r="F1209">
        <v>4</v>
      </c>
      <c r="G1209" t="s">
        <v>530</v>
      </c>
    </row>
    <row r="1210" spans="1:7">
      <c r="A1210">
        <v>2018</v>
      </c>
      <c r="B1210" t="s">
        <v>448</v>
      </c>
      <c r="C1210" t="s">
        <v>541</v>
      </c>
      <c r="D1210" t="s">
        <v>486</v>
      </c>
      <c r="E1210">
        <v>6</v>
      </c>
      <c r="F1210">
        <v>18</v>
      </c>
      <c r="G1210" t="s">
        <v>530</v>
      </c>
    </row>
    <row r="1211" spans="1:7">
      <c r="A1211">
        <v>2018</v>
      </c>
      <c r="B1211" t="s">
        <v>448</v>
      </c>
      <c r="C1211" t="s">
        <v>541</v>
      </c>
      <c r="D1211" t="s">
        <v>487</v>
      </c>
      <c r="E1211">
        <v>2</v>
      </c>
      <c r="F1211">
        <v>19</v>
      </c>
      <c r="G1211" t="s">
        <v>530</v>
      </c>
    </row>
    <row r="1212" spans="1:7">
      <c r="A1212">
        <v>2018</v>
      </c>
      <c r="B1212" t="s">
        <v>448</v>
      </c>
      <c r="C1212" t="s">
        <v>541</v>
      </c>
      <c r="D1212" t="s">
        <v>498</v>
      </c>
      <c r="E1212">
        <v>2</v>
      </c>
      <c r="F1212">
        <v>2</v>
      </c>
      <c r="G1212" t="s">
        <v>530</v>
      </c>
    </row>
    <row r="1213" spans="1:7">
      <c r="A1213">
        <v>2018</v>
      </c>
      <c r="B1213" t="s">
        <v>448</v>
      </c>
      <c r="C1213" t="s">
        <v>541</v>
      </c>
      <c r="D1213" t="s">
        <v>509</v>
      </c>
      <c r="E1213">
        <v>1</v>
      </c>
      <c r="F1213">
        <v>1</v>
      </c>
      <c r="G1213" t="s">
        <v>530</v>
      </c>
    </row>
    <row r="1214" spans="1:7">
      <c r="A1214">
        <v>2018</v>
      </c>
      <c r="B1214" t="s">
        <v>448</v>
      </c>
      <c r="C1214" t="s">
        <v>542</v>
      </c>
      <c r="D1214" t="s">
        <v>469</v>
      </c>
      <c r="E1214">
        <v>4</v>
      </c>
      <c r="F1214">
        <v>12</v>
      </c>
      <c r="G1214" t="s">
        <v>530</v>
      </c>
    </row>
    <row r="1215" spans="1:7">
      <c r="A1215">
        <v>2018</v>
      </c>
      <c r="B1215" t="s">
        <v>448</v>
      </c>
      <c r="C1215" t="s">
        <v>542</v>
      </c>
      <c r="D1215" t="s">
        <v>470</v>
      </c>
      <c r="E1215">
        <v>5</v>
      </c>
      <c r="F1215">
        <v>5</v>
      </c>
      <c r="G1215" t="s">
        <v>530</v>
      </c>
    </row>
    <row r="1216" spans="1:7">
      <c r="A1216">
        <v>2018</v>
      </c>
      <c r="B1216" t="s">
        <v>448</v>
      </c>
      <c r="C1216" t="s">
        <v>542</v>
      </c>
      <c r="D1216" t="s">
        <v>476</v>
      </c>
      <c r="E1216">
        <v>4</v>
      </c>
      <c r="F1216">
        <v>12</v>
      </c>
      <c r="G1216" t="s">
        <v>530</v>
      </c>
    </row>
    <row r="1217" spans="1:7">
      <c r="A1217">
        <v>2018</v>
      </c>
      <c r="B1217" t="s">
        <v>448</v>
      </c>
      <c r="C1217" t="s">
        <v>542</v>
      </c>
      <c r="D1217" t="s">
        <v>477</v>
      </c>
      <c r="E1217">
        <v>8</v>
      </c>
      <c r="F1217">
        <v>14</v>
      </c>
      <c r="G1217" t="s">
        <v>530</v>
      </c>
    </row>
    <row r="1218" spans="1:7">
      <c r="A1218">
        <v>2018</v>
      </c>
      <c r="B1218" t="s">
        <v>448</v>
      </c>
      <c r="C1218" t="s">
        <v>542</v>
      </c>
      <c r="D1218" t="s">
        <v>479</v>
      </c>
      <c r="E1218">
        <v>2</v>
      </c>
      <c r="F1218">
        <v>0</v>
      </c>
      <c r="G1218" t="s">
        <v>530</v>
      </c>
    </row>
    <row r="1219" spans="1:7">
      <c r="A1219">
        <v>2018</v>
      </c>
      <c r="B1219" t="s">
        <v>448</v>
      </c>
      <c r="C1219" t="s">
        <v>542</v>
      </c>
      <c r="D1219" t="s">
        <v>480</v>
      </c>
      <c r="E1219">
        <v>4</v>
      </c>
      <c r="F1219">
        <v>8</v>
      </c>
      <c r="G1219" t="s">
        <v>530</v>
      </c>
    </row>
    <row r="1220" spans="1:7">
      <c r="A1220">
        <v>2018</v>
      </c>
      <c r="B1220" t="s">
        <v>448</v>
      </c>
      <c r="C1220" t="s">
        <v>542</v>
      </c>
      <c r="D1220" t="s">
        <v>481</v>
      </c>
      <c r="E1220">
        <v>17</v>
      </c>
      <c r="F1220">
        <v>17</v>
      </c>
      <c r="G1220" t="s">
        <v>530</v>
      </c>
    </row>
    <row r="1221" spans="1:7">
      <c r="A1221">
        <v>2018</v>
      </c>
      <c r="B1221" t="s">
        <v>448</v>
      </c>
      <c r="C1221" t="s">
        <v>542</v>
      </c>
      <c r="D1221" t="s">
        <v>483</v>
      </c>
      <c r="E1221">
        <v>7</v>
      </c>
      <c r="F1221">
        <v>7</v>
      </c>
      <c r="G1221" t="s">
        <v>530</v>
      </c>
    </row>
    <row r="1222" spans="1:7">
      <c r="A1222">
        <v>2018</v>
      </c>
      <c r="B1222" t="s">
        <v>448</v>
      </c>
      <c r="C1222" t="s">
        <v>542</v>
      </c>
      <c r="D1222" t="s">
        <v>484</v>
      </c>
      <c r="E1222">
        <v>3</v>
      </c>
      <c r="F1222">
        <v>6</v>
      </c>
      <c r="G1222" t="s">
        <v>530</v>
      </c>
    </row>
    <row r="1223" spans="1:7">
      <c r="A1223">
        <v>2018</v>
      </c>
      <c r="B1223" t="s">
        <v>449</v>
      </c>
      <c r="C1223" t="s">
        <v>541</v>
      </c>
      <c r="D1223" t="s">
        <v>486</v>
      </c>
      <c r="E1223">
        <v>23</v>
      </c>
      <c r="F1223">
        <v>86</v>
      </c>
      <c r="G1223" t="s">
        <v>530</v>
      </c>
    </row>
    <row r="1224" spans="1:7">
      <c r="A1224">
        <v>2018</v>
      </c>
      <c r="B1224" t="s">
        <v>449</v>
      </c>
      <c r="C1224" t="s">
        <v>541</v>
      </c>
      <c r="D1224" t="s">
        <v>487</v>
      </c>
      <c r="E1224">
        <v>8</v>
      </c>
      <c r="F1224">
        <v>29</v>
      </c>
      <c r="G1224" t="s">
        <v>530</v>
      </c>
    </row>
    <row r="1225" spans="1:7">
      <c r="A1225">
        <v>2018</v>
      </c>
      <c r="B1225" t="s">
        <v>449</v>
      </c>
      <c r="C1225" t="s">
        <v>541</v>
      </c>
      <c r="D1225" t="s">
        <v>491</v>
      </c>
      <c r="E1225">
        <v>9</v>
      </c>
      <c r="F1225">
        <v>26</v>
      </c>
      <c r="G1225" t="s">
        <v>530</v>
      </c>
    </row>
    <row r="1226" spans="1:7">
      <c r="A1226">
        <v>2018</v>
      </c>
      <c r="B1226" t="s">
        <v>449</v>
      </c>
      <c r="C1226" t="s">
        <v>541</v>
      </c>
      <c r="D1226" t="s">
        <v>492</v>
      </c>
      <c r="E1226">
        <v>5</v>
      </c>
      <c r="F1226">
        <v>26</v>
      </c>
      <c r="G1226" t="s">
        <v>530</v>
      </c>
    </row>
    <row r="1227" spans="1:7">
      <c r="A1227">
        <v>2018</v>
      </c>
      <c r="B1227" t="s">
        <v>449</v>
      </c>
      <c r="C1227" t="s">
        <v>541</v>
      </c>
      <c r="D1227" t="s">
        <v>493</v>
      </c>
      <c r="E1227">
        <v>3</v>
      </c>
      <c r="F1227">
        <v>3</v>
      </c>
      <c r="G1227" t="s">
        <v>530</v>
      </c>
    </row>
    <row r="1228" spans="1:7">
      <c r="A1228">
        <v>2018</v>
      </c>
      <c r="B1228" t="s">
        <v>449</v>
      </c>
      <c r="C1228" t="s">
        <v>541</v>
      </c>
      <c r="D1228" t="s">
        <v>488</v>
      </c>
      <c r="E1228">
        <v>8</v>
      </c>
      <c r="F1228">
        <v>10</v>
      </c>
      <c r="G1228" t="s">
        <v>530</v>
      </c>
    </row>
    <row r="1229" spans="1:7">
      <c r="A1229">
        <v>2018</v>
      </c>
      <c r="B1229" t="s">
        <v>449</v>
      </c>
      <c r="C1229" t="s">
        <v>541</v>
      </c>
      <c r="D1229" t="s">
        <v>489</v>
      </c>
      <c r="E1229">
        <v>9</v>
      </c>
      <c r="F1229">
        <v>32</v>
      </c>
      <c r="G1229" t="s">
        <v>530</v>
      </c>
    </row>
    <row r="1230" spans="1:7">
      <c r="A1230">
        <v>2018</v>
      </c>
      <c r="B1230" t="s">
        <v>449</v>
      </c>
      <c r="C1230" t="s">
        <v>541</v>
      </c>
      <c r="D1230" t="s">
        <v>465</v>
      </c>
      <c r="E1230">
        <v>4</v>
      </c>
      <c r="F1230">
        <v>10</v>
      </c>
      <c r="G1230" t="s">
        <v>530</v>
      </c>
    </row>
    <row r="1231" spans="1:7">
      <c r="A1231">
        <v>2018</v>
      </c>
      <c r="B1231" t="s">
        <v>449</v>
      </c>
      <c r="C1231" t="s">
        <v>541</v>
      </c>
      <c r="D1231" t="s">
        <v>500</v>
      </c>
      <c r="E1231">
        <v>1</v>
      </c>
      <c r="F1231">
        <v>1</v>
      </c>
      <c r="G1231" t="s">
        <v>530</v>
      </c>
    </row>
    <row r="1232" spans="1:7">
      <c r="A1232">
        <v>2018</v>
      </c>
      <c r="B1232" t="s">
        <v>449</v>
      </c>
      <c r="C1232" t="s">
        <v>541</v>
      </c>
      <c r="D1232" t="s">
        <v>501</v>
      </c>
      <c r="E1232">
        <v>3</v>
      </c>
      <c r="F1232">
        <v>12</v>
      </c>
      <c r="G1232" t="s">
        <v>530</v>
      </c>
    </row>
    <row r="1233" spans="1:7">
      <c r="A1233">
        <v>2018</v>
      </c>
      <c r="B1233" t="s">
        <v>449</v>
      </c>
      <c r="C1233" t="s">
        <v>541</v>
      </c>
      <c r="D1233" t="s">
        <v>506</v>
      </c>
      <c r="E1233">
        <v>1</v>
      </c>
      <c r="F1233">
        <v>1</v>
      </c>
      <c r="G1233" t="s">
        <v>530</v>
      </c>
    </row>
    <row r="1234" spans="1:7">
      <c r="A1234">
        <v>2018</v>
      </c>
      <c r="B1234" t="s">
        <v>449</v>
      </c>
      <c r="C1234" t="s">
        <v>541</v>
      </c>
      <c r="D1234" t="s">
        <v>490</v>
      </c>
      <c r="E1234">
        <v>2</v>
      </c>
      <c r="F1234">
        <v>4</v>
      </c>
      <c r="G1234" t="s">
        <v>530</v>
      </c>
    </row>
    <row r="1235" spans="1:7">
      <c r="A1235">
        <v>2018</v>
      </c>
      <c r="B1235" t="s">
        <v>449</v>
      </c>
      <c r="C1235" t="s">
        <v>542</v>
      </c>
      <c r="D1235" t="s">
        <v>468</v>
      </c>
      <c r="E1235">
        <v>9</v>
      </c>
      <c r="F1235">
        <v>14</v>
      </c>
      <c r="G1235" t="s">
        <v>530</v>
      </c>
    </row>
    <row r="1236" spans="1:7">
      <c r="A1236">
        <v>2018</v>
      </c>
      <c r="B1236" t="s">
        <v>449</v>
      </c>
      <c r="C1236" t="s">
        <v>542</v>
      </c>
      <c r="D1236" t="s">
        <v>469</v>
      </c>
      <c r="E1236">
        <v>7</v>
      </c>
      <c r="F1236">
        <v>8</v>
      </c>
      <c r="G1236" t="s">
        <v>530</v>
      </c>
    </row>
    <row r="1237" spans="1:7">
      <c r="A1237">
        <v>2018</v>
      </c>
      <c r="B1237" t="s">
        <v>449</v>
      </c>
      <c r="C1237" t="s">
        <v>542</v>
      </c>
      <c r="D1237" t="s">
        <v>470</v>
      </c>
      <c r="E1237">
        <v>7</v>
      </c>
      <c r="F1237">
        <v>15</v>
      </c>
      <c r="G1237" t="s">
        <v>530</v>
      </c>
    </row>
    <row r="1238" spans="1:7">
      <c r="A1238">
        <v>2018</v>
      </c>
      <c r="B1238" t="s">
        <v>449</v>
      </c>
      <c r="C1238" t="s">
        <v>542</v>
      </c>
      <c r="D1238" t="s">
        <v>471</v>
      </c>
      <c r="E1238">
        <v>1</v>
      </c>
      <c r="F1238">
        <v>1</v>
      </c>
      <c r="G1238" t="s">
        <v>530</v>
      </c>
    </row>
    <row r="1239" spans="1:7">
      <c r="A1239">
        <v>2018</v>
      </c>
      <c r="B1239" t="s">
        <v>449</v>
      </c>
      <c r="C1239" t="s">
        <v>542</v>
      </c>
      <c r="D1239" t="s">
        <v>472</v>
      </c>
      <c r="E1239">
        <v>11</v>
      </c>
      <c r="F1239">
        <v>12</v>
      </c>
      <c r="G1239" t="s">
        <v>530</v>
      </c>
    </row>
    <row r="1240" spans="1:7">
      <c r="A1240">
        <v>2018</v>
      </c>
      <c r="B1240" t="s">
        <v>449</v>
      </c>
      <c r="C1240" t="s">
        <v>542</v>
      </c>
      <c r="D1240" t="s">
        <v>473</v>
      </c>
      <c r="E1240">
        <v>14</v>
      </c>
      <c r="F1240">
        <v>26</v>
      </c>
      <c r="G1240" t="s">
        <v>530</v>
      </c>
    </row>
    <row r="1241" spans="1:7">
      <c r="A1241">
        <v>2018</v>
      </c>
      <c r="B1241" t="s">
        <v>449</v>
      </c>
      <c r="C1241" t="s">
        <v>542</v>
      </c>
      <c r="D1241" t="s">
        <v>474</v>
      </c>
      <c r="E1241">
        <v>21</v>
      </c>
      <c r="F1241">
        <v>35</v>
      </c>
      <c r="G1241" t="s">
        <v>530</v>
      </c>
    </row>
    <row r="1242" spans="1:7">
      <c r="A1242">
        <v>2018</v>
      </c>
      <c r="B1242" t="s">
        <v>449</v>
      </c>
      <c r="C1242" t="s">
        <v>542</v>
      </c>
      <c r="D1242" t="s">
        <v>475</v>
      </c>
      <c r="E1242">
        <v>3</v>
      </c>
      <c r="F1242">
        <v>11</v>
      </c>
      <c r="G1242" t="s">
        <v>530</v>
      </c>
    </row>
    <row r="1243" spans="1:7">
      <c r="A1243">
        <v>2018</v>
      </c>
      <c r="B1243" t="s">
        <v>449</v>
      </c>
      <c r="C1243" t="s">
        <v>542</v>
      </c>
      <c r="D1243" t="s">
        <v>476</v>
      </c>
      <c r="E1243">
        <v>4</v>
      </c>
      <c r="F1243">
        <v>10</v>
      </c>
      <c r="G1243" t="s">
        <v>530</v>
      </c>
    </row>
    <row r="1244" spans="1:7">
      <c r="A1244">
        <v>2018</v>
      </c>
      <c r="B1244" t="s">
        <v>449</v>
      </c>
      <c r="C1244" t="s">
        <v>542</v>
      </c>
      <c r="D1244" t="s">
        <v>477</v>
      </c>
      <c r="E1244">
        <v>14</v>
      </c>
      <c r="F1244">
        <v>41</v>
      </c>
      <c r="G1244" t="s">
        <v>530</v>
      </c>
    </row>
    <row r="1245" spans="1:7">
      <c r="A1245">
        <v>2018</v>
      </c>
      <c r="B1245" t="s">
        <v>449</v>
      </c>
      <c r="C1245" t="s">
        <v>542</v>
      </c>
      <c r="D1245" t="s">
        <v>478</v>
      </c>
      <c r="E1245">
        <v>12</v>
      </c>
      <c r="F1245">
        <v>27</v>
      </c>
      <c r="G1245" t="s">
        <v>530</v>
      </c>
    </row>
    <row r="1246" spans="1:7">
      <c r="A1246">
        <v>2018</v>
      </c>
      <c r="B1246" t="s">
        <v>449</v>
      </c>
      <c r="C1246" t="s">
        <v>542</v>
      </c>
      <c r="D1246" t="s">
        <v>480</v>
      </c>
      <c r="E1246">
        <v>16</v>
      </c>
      <c r="F1246">
        <v>34</v>
      </c>
      <c r="G1246" t="s">
        <v>530</v>
      </c>
    </row>
    <row r="1247" spans="1:7">
      <c r="A1247">
        <v>2018</v>
      </c>
      <c r="B1247" t="s">
        <v>449</v>
      </c>
      <c r="C1247" t="s">
        <v>542</v>
      </c>
      <c r="D1247" t="s">
        <v>481</v>
      </c>
      <c r="E1247">
        <v>49</v>
      </c>
      <c r="F1247">
        <v>68</v>
      </c>
      <c r="G1247" t="s">
        <v>530</v>
      </c>
    </row>
    <row r="1248" spans="1:7">
      <c r="A1248">
        <v>2018</v>
      </c>
      <c r="B1248" t="s">
        <v>449</v>
      </c>
      <c r="C1248" t="s">
        <v>542</v>
      </c>
      <c r="D1248" t="s">
        <v>482</v>
      </c>
      <c r="E1248">
        <v>1</v>
      </c>
      <c r="F1248">
        <v>1</v>
      </c>
      <c r="G1248" t="s">
        <v>530</v>
      </c>
    </row>
    <row r="1249" spans="1:7">
      <c r="A1249">
        <v>2018</v>
      </c>
      <c r="B1249" t="s">
        <v>449</v>
      </c>
      <c r="C1249" t="s">
        <v>542</v>
      </c>
      <c r="D1249" t="s">
        <v>483</v>
      </c>
      <c r="E1249">
        <v>24</v>
      </c>
      <c r="F1249">
        <v>45</v>
      </c>
      <c r="G1249" t="s">
        <v>530</v>
      </c>
    </row>
    <row r="1250" spans="1:7">
      <c r="A1250">
        <v>2018</v>
      </c>
      <c r="B1250" t="s">
        <v>449</v>
      </c>
      <c r="C1250" t="s">
        <v>542</v>
      </c>
      <c r="D1250" t="s">
        <v>484</v>
      </c>
      <c r="E1250">
        <v>4</v>
      </c>
      <c r="F1250">
        <v>14</v>
      </c>
      <c r="G1250" t="s">
        <v>530</v>
      </c>
    </row>
    <row r="1251" spans="1:7">
      <c r="A1251">
        <v>2018</v>
      </c>
      <c r="B1251" t="s">
        <v>449</v>
      </c>
      <c r="C1251" t="s">
        <v>542</v>
      </c>
      <c r="D1251" t="s">
        <v>497</v>
      </c>
      <c r="E1251">
        <v>2</v>
      </c>
      <c r="F1251">
        <v>2</v>
      </c>
      <c r="G1251" t="s">
        <v>530</v>
      </c>
    </row>
    <row r="1252" spans="1:7">
      <c r="A1252">
        <v>2018</v>
      </c>
      <c r="B1252" t="s">
        <v>450</v>
      </c>
      <c r="C1252" t="s">
        <v>541</v>
      </c>
      <c r="D1252" t="s">
        <v>486</v>
      </c>
      <c r="E1252">
        <v>42</v>
      </c>
      <c r="F1252">
        <v>88</v>
      </c>
      <c r="G1252" t="s">
        <v>530</v>
      </c>
    </row>
    <row r="1253" spans="1:7">
      <c r="A1253">
        <v>2018</v>
      </c>
      <c r="B1253" t="s">
        <v>450</v>
      </c>
      <c r="C1253" t="s">
        <v>541</v>
      </c>
      <c r="D1253" t="s">
        <v>487</v>
      </c>
      <c r="E1253">
        <v>38</v>
      </c>
      <c r="F1253">
        <v>110</v>
      </c>
      <c r="G1253" t="s">
        <v>530</v>
      </c>
    </row>
    <row r="1254" spans="1:7">
      <c r="A1254">
        <v>2018</v>
      </c>
      <c r="B1254" t="s">
        <v>450</v>
      </c>
      <c r="C1254" t="s">
        <v>541</v>
      </c>
      <c r="D1254" t="s">
        <v>491</v>
      </c>
      <c r="E1254">
        <v>28</v>
      </c>
      <c r="F1254">
        <v>96</v>
      </c>
      <c r="G1254" t="s">
        <v>530</v>
      </c>
    </row>
    <row r="1255" spans="1:7">
      <c r="A1255">
        <v>2018</v>
      </c>
      <c r="B1255" t="s">
        <v>450</v>
      </c>
      <c r="C1255" t="s">
        <v>541</v>
      </c>
      <c r="D1255" t="s">
        <v>492</v>
      </c>
      <c r="E1255">
        <v>19</v>
      </c>
      <c r="F1255">
        <v>76</v>
      </c>
      <c r="G1255" t="s">
        <v>530</v>
      </c>
    </row>
    <row r="1256" spans="1:7">
      <c r="A1256">
        <v>2018</v>
      </c>
      <c r="B1256" t="s">
        <v>450</v>
      </c>
      <c r="C1256" t="s">
        <v>541</v>
      </c>
      <c r="D1256" t="s">
        <v>493</v>
      </c>
      <c r="E1256">
        <v>2</v>
      </c>
      <c r="F1256">
        <v>3</v>
      </c>
      <c r="G1256" t="s">
        <v>530</v>
      </c>
    </row>
    <row r="1257" spans="1:7">
      <c r="A1257">
        <v>2018</v>
      </c>
      <c r="B1257" t="s">
        <v>450</v>
      </c>
      <c r="C1257" t="s">
        <v>541</v>
      </c>
      <c r="D1257" t="s">
        <v>489</v>
      </c>
      <c r="E1257">
        <v>23</v>
      </c>
      <c r="F1257">
        <v>77</v>
      </c>
      <c r="G1257" t="s">
        <v>530</v>
      </c>
    </row>
    <row r="1258" spans="1:7">
      <c r="A1258">
        <v>2018</v>
      </c>
      <c r="B1258" t="s">
        <v>450</v>
      </c>
      <c r="C1258" t="s">
        <v>541</v>
      </c>
      <c r="D1258" t="s">
        <v>465</v>
      </c>
      <c r="E1258">
        <v>5</v>
      </c>
      <c r="F1258">
        <v>8</v>
      </c>
      <c r="G1258" t="s">
        <v>530</v>
      </c>
    </row>
    <row r="1259" spans="1:7">
      <c r="A1259">
        <v>2018</v>
      </c>
      <c r="B1259" t="s">
        <v>450</v>
      </c>
      <c r="C1259" t="s">
        <v>541</v>
      </c>
      <c r="D1259" t="s">
        <v>500</v>
      </c>
      <c r="E1259">
        <v>1</v>
      </c>
      <c r="F1259">
        <v>1</v>
      </c>
      <c r="G1259" t="s">
        <v>530</v>
      </c>
    </row>
    <row r="1260" spans="1:7">
      <c r="A1260">
        <v>2018</v>
      </c>
      <c r="B1260" t="s">
        <v>450</v>
      </c>
      <c r="C1260" t="s">
        <v>541</v>
      </c>
      <c r="D1260" t="s">
        <v>527</v>
      </c>
      <c r="E1260">
        <v>6</v>
      </c>
      <c r="F1260">
        <v>12</v>
      </c>
      <c r="G1260" t="s">
        <v>530</v>
      </c>
    </row>
    <row r="1261" spans="1:7">
      <c r="A1261">
        <v>2018</v>
      </c>
      <c r="B1261" t="s">
        <v>450</v>
      </c>
      <c r="C1261" t="s">
        <v>541</v>
      </c>
      <c r="D1261" t="s">
        <v>502</v>
      </c>
      <c r="E1261">
        <v>12</v>
      </c>
      <c r="F1261">
        <v>47</v>
      </c>
      <c r="G1261" t="s">
        <v>530</v>
      </c>
    </row>
    <row r="1262" spans="1:7">
      <c r="A1262">
        <v>2018</v>
      </c>
      <c r="B1262" t="s">
        <v>450</v>
      </c>
      <c r="C1262" t="s">
        <v>541</v>
      </c>
      <c r="D1262" t="s">
        <v>525</v>
      </c>
      <c r="E1262">
        <v>2</v>
      </c>
      <c r="F1262">
        <v>6</v>
      </c>
      <c r="G1262" t="s">
        <v>530</v>
      </c>
    </row>
    <row r="1263" spans="1:7">
      <c r="A1263">
        <v>2018</v>
      </c>
      <c r="B1263" t="s">
        <v>450</v>
      </c>
      <c r="C1263" t="s">
        <v>541</v>
      </c>
      <c r="D1263" t="s">
        <v>504</v>
      </c>
      <c r="E1263">
        <v>3</v>
      </c>
      <c r="F1263">
        <v>3</v>
      </c>
      <c r="G1263" t="s">
        <v>530</v>
      </c>
    </row>
    <row r="1264" spans="1:7">
      <c r="A1264">
        <v>2018</v>
      </c>
      <c r="B1264" t="s">
        <v>450</v>
      </c>
      <c r="C1264" t="s">
        <v>541</v>
      </c>
      <c r="D1264" t="s">
        <v>507</v>
      </c>
      <c r="E1264">
        <v>1</v>
      </c>
      <c r="F1264">
        <v>5</v>
      </c>
      <c r="G1264" t="s">
        <v>530</v>
      </c>
    </row>
    <row r="1265" spans="1:7">
      <c r="A1265">
        <v>2018</v>
      </c>
      <c r="B1265" t="s">
        <v>450</v>
      </c>
      <c r="C1265" t="s">
        <v>541</v>
      </c>
      <c r="D1265" t="s">
        <v>467</v>
      </c>
      <c r="E1265">
        <v>17</v>
      </c>
      <c r="F1265">
        <v>36</v>
      </c>
      <c r="G1265" t="s">
        <v>530</v>
      </c>
    </row>
    <row r="1266" spans="1:7">
      <c r="A1266">
        <v>2018</v>
      </c>
      <c r="B1266" t="s">
        <v>450</v>
      </c>
      <c r="C1266" t="s">
        <v>541</v>
      </c>
      <c r="D1266" t="s">
        <v>510</v>
      </c>
      <c r="E1266">
        <v>2</v>
      </c>
      <c r="F1266">
        <v>4</v>
      </c>
      <c r="G1266" t="s">
        <v>530</v>
      </c>
    </row>
    <row r="1267" spans="1:7">
      <c r="A1267">
        <v>2018</v>
      </c>
      <c r="B1267" t="s">
        <v>450</v>
      </c>
      <c r="C1267" t="s">
        <v>541</v>
      </c>
      <c r="D1267" t="s">
        <v>526</v>
      </c>
      <c r="E1267">
        <v>3</v>
      </c>
      <c r="F1267">
        <v>7</v>
      </c>
      <c r="G1267" t="s">
        <v>530</v>
      </c>
    </row>
    <row r="1268" spans="1:7">
      <c r="A1268">
        <v>2018</v>
      </c>
      <c r="B1268" t="s">
        <v>450</v>
      </c>
      <c r="C1268" t="s">
        <v>541</v>
      </c>
      <c r="D1268" t="s">
        <v>512</v>
      </c>
      <c r="E1268">
        <v>3</v>
      </c>
      <c r="F1268">
        <v>3</v>
      </c>
      <c r="G1268" t="s">
        <v>530</v>
      </c>
    </row>
    <row r="1269" spans="1:7">
      <c r="A1269">
        <v>2018</v>
      </c>
      <c r="B1269" t="s">
        <v>450</v>
      </c>
      <c r="C1269" t="s">
        <v>542</v>
      </c>
      <c r="D1269" t="s">
        <v>468</v>
      </c>
      <c r="E1269">
        <v>4</v>
      </c>
      <c r="F1269">
        <v>17</v>
      </c>
      <c r="G1269" t="s">
        <v>530</v>
      </c>
    </row>
    <row r="1270" spans="1:7">
      <c r="A1270">
        <v>2018</v>
      </c>
      <c r="B1270" t="s">
        <v>450</v>
      </c>
      <c r="C1270" t="s">
        <v>542</v>
      </c>
      <c r="D1270" t="s">
        <v>469</v>
      </c>
      <c r="E1270">
        <v>15</v>
      </c>
      <c r="F1270">
        <v>33</v>
      </c>
      <c r="G1270" t="s">
        <v>530</v>
      </c>
    </row>
    <row r="1271" spans="1:7">
      <c r="A1271">
        <v>2018</v>
      </c>
      <c r="B1271" t="s">
        <v>450</v>
      </c>
      <c r="C1271" t="s">
        <v>542</v>
      </c>
      <c r="D1271" t="s">
        <v>470</v>
      </c>
      <c r="E1271">
        <v>5</v>
      </c>
      <c r="F1271">
        <v>7</v>
      </c>
      <c r="G1271" t="s">
        <v>530</v>
      </c>
    </row>
    <row r="1272" spans="1:7">
      <c r="A1272">
        <v>2018</v>
      </c>
      <c r="B1272" t="s">
        <v>450</v>
      </c>
      <c r="C1272" t="s">
        <v>542</v>
      </c>
      <c r="D1272" t="s">
        <v>471</v>
      </c>
      <c r="E1272">
        <v>1</v>
      </c>
      <c r="F1272">
        <v>3</v>
      </c>
      <c r="G1272" t="s">
        <v>530</v>
      </c>
    </row>
    <row r="1273" spans="1:7">
      <c r="A1273">
        <v>2018</v>
      </c>
      <c r="B1273" t="s">
        <v>450</v>
      </c>
      <c r="C1273" t="s">
        <v>542</v>
      </c>
      <c r="D1273" t="s">
        <v>472</v>
      </c>
      <c r="E1273">
        <v>6</v>
      </c>
      <c r="F1273">
        <v>16</v>
      </c>
      <c r="G1273" t="s">
        <v>530</v>
      </c>
    </row>
    <row r="1274" spans="1:7">
      <c r="A1274">
        <v>2018</v>
      </c>
      <c r="B1274" t="s">
        <v>450</v>
      </c>
      <c r="C1274" t="s">
        <v>542</v>
      </c>
      <c r="D1274" t="s">
        <v>473</v>
      </c>
      <c r="E1274">
        <v>6</v>
      </c>
      <c r="F1274">
        <v>12</v>
      </c>
      <c r="G1274" t="s">
        <v>530</v>
      </c>
    </row>
    <row r="1275" spans="1:7">
      <c r="A1275">
        <v>2018</v>
      </c>
      <c r="B1275" t="s">
        <v>450</v>
      </c>
      <c r="C1275" t="s">
        <v>542</v>
      </c>
      <c r="D1275" t="s">
        <v>474</v>
      </c>
      <c r="E1275">
        <v>3</v>
      </c>
      <c r="F1275">
        <v>5</v>
      </c>
      <c r="G1275" t="s">
        <v>530</v>
      </c>
    </row>
    <row r="1276" spans="1:7">
      <c r="A1276">
        <v>2018</v>
      </c>
      <c r="B1276" t="s">
        <v>450</v>
      </c>
      <c r="C1276" t="s">
        <v>542</v>
      </c>
      <c r="D1276" t="s">
        <v>476</v>
      </c>
      <c r="E1276">
        <v>7</v>
      </c>
      <c r="F1276">
        <v>10</v>
      </c>
      <c r="G1276" t="s">
        <v>530</v>
      </c>
    </row>
    <row r="1277" spans="1:7">
      <c r="A1277">
        <v>2018</v>
      </c>
      <c r="B1277" t="s">
        <v>450</v>
      </c>
      <c r="C1277" t="s">
        <v>542</v>
      </c>
      <c r="D1277" t="s">
        <v>477</v>
      </c>
      <c r="E1277">
        <v>16</v>
      </c>
      <c r="F1277">
        <v>22</v>
      </c>
      <c r="G1277" t="s">
        <v>530</v>
      </c>
    </row>
    <row r="1278" spans="1:7">
      <c r="A1278">
        <v>2018</v>
      </c>
      <c r="B1278" t="s">
        <v>450</v>
      </c>
      <c r="C1278" t="s">
        <v>542</v>
      </c>
      <c r="D1278" t="s">
        <v>478</v>
      </c>
      <c r="E1278">
        <v>4</v>
      </c>
      <c r="F1278">
        <v>8</v>
      </c>
      <c r="G1278" t="s">
        <v>530</v>
      </c>
    </row>
    <row r="1279" spans="1:7">
      <c r="A1279">
        <v>2018</v>
      </c>
      <c r="B1279" t="s">
        <v>450</v>
      </c>
      <c r="C1279" t="s">
        <v>542</v>
      </c>
      <c r="D1279" t="s">
        <v>480</v>
      </c>
      <c r="E1279">
        <v>17</v>
      </c>
      <c r="F1279">
        <v>26</v>
      </c>
      <c r="G1279" t="s">
        <v>530</v>
      </c>
    </row>
    <row r="1280" spans="1:7">
      <c r="A1280">
        <v>2018</v>
      </c>
      <c r="B1280" t="s">
        <v>450</v>
      </c>
      <c r="C1280" t="s">
        <v>542</v>
      </c>
      <c r="D1280" t="s">
        <v>481</v>
      </c>
      <c r="E1280">
        <v>31</v>
      </c>
      <c r="F1280">
        <v>42</v>
      </c>
      <c r="G1280" t="s">
        <v>530</v>
      </c>
    </row>
    <row r="1281" spans="1:7">
      <c r="A1281">
        <v>2018</v>
      </c>
      <c r="B1281" t="s">
        <v>450</v>
      </c>
      <c r="C1281" t="s">
        <v>542</v>
      </c>
      <c r="D1281" t="s">
        <v>482</v>
      </c>
      <c r="E1281">
        <v>2</v>
      </c>
      <c r="F1281">
        <v>2</v>
      </c>
      <c r="G1281" t="s">
        <v>530</v>
      </c>
    </row>
    <row r="1282" spans="1:7">
      <c r="A1282">
        <v>2018</v>
      </c>
      <c r="B1282" t="s">
        <v>450</v>
      </c>
      <c r="C1282" t="s">
        <v>542</v>
      </c>
      <c r="D1282" t="s">
        <v>483</v>
      </c>
      <c r="E1282">
        <v>1</v>
      </c>
      <c r="F1282">
        <v>1</v>
      </c>
      <c r="G1282" t="s">
        <v>530</v>
      </c>
    </row>
    <row r="1283" spans="1:7">
      <c r="A1283">
        <v>2018</v>
      </c>
      <c r="B1283" t="s">
        <v>450</v>
      </c>
      <c r="C1283" t="s">
        <v>542</v>
      </c>
      <c r="D1283" t="s">
        <v>484</v>
      </c>
      <c r="E1283">
        <v>2</v>
      </c>
      <c r="F1283">
        <v>4</v>
      </c>
      <c r="G1283" t="s">
        <v>530</v>
      </c>
    </row>
    <row r="1284" spans="1:7">
      <c r="A1284">
        <v>2018</v>
      </c>
      <c r="B1284" t="s">
        <v>451</v>
      </c>
      <c r="C1284" t="s">
        <v>541</v>
      </c>
      <c r="D1284" t="s">
        <v>486</v>
      </c>
      <c r="E1284">
        <v>15</v>
      </c>
      <c r="F1284">
        <v>54</v>
      </c>
      <c r="G1284" t="s">
        <v>530</v>
      </c>
    </row>
    <row r="1285" spans="1:7">
      <c r="A1285">
        <v>2018</v>
      </c>
      <c r="B1285" t="s">
        <v>451</v>
      </c>
      <c r="C1285" t="s">
        <v>541</v>
      </c>
      <c r="D1285" t="s">
        <v>487</v>
      </c>
      <c r="E1285">
        <v>33</v>
      </c>
      <c r="F1285">
        <v>147</v>
      </c>
      <c r="G1285" t="s">
        <v>530</v>
      </c>
    </row>
    <row r="1286" spans="1:7">
      <c r="A1286">
        <v>2018</v>
      </c>
      <c r="B1286" t="s">
        <v>451</v>
      </c>
      <c r="C1286" t="s">
        <v>541</v>
      </c>
      <c r="D1286" t="s">
        <v>491</v>
      </c>
      <c r="E1286">
        <v>18</v>
      </c>
      <c r="F1286">
        <v>110</v>
      </c>
      <c r="G1286" t="s">
        <v>530</v>
      </c>
    </row>
    <row r="1287" spans="1:7">
      <c r="A1287">
        <v>2018</v>
      </c>
      <c r="B1287" t="s">
        <v>451</v>
      </c>
      <c r="C1287" t="s">
        <v>541</v>
      </c>
      <c r="D1287" t="s">
        <v>492</v>
      </c>
      <c r="E1287">
        <v>30</v>
      </c>
      <c r="F1287">
        <v>162</v>
      </c>
      <c r="G1287" t="s">
        <v>530</v>
      </c>
    </row>
    <row r="1288" spans="1:7">
      <c r="A1288">
        <v>2018</v>
      </c>
      <c r="B1288" t="s">
        <v>451</v>
      </c>
      <c r="C1288" t="s">
        <v>541</v>
      </c>
      <c r="D1288" t="s">
        <v>493</v>
      </c>
      <c r="E1288">
        <v>1</v>
      </c>
      <c r="F1288">
        <v>2</v>
      </c>
      <c r="G1288" t="s">
        <v>530</v>
      </c>
    </row>
    <row r="1289" spans="1:7">
      <c r="A1289">
        <v>2018</v>
      </c>
      <c r="B1289" t="s">
        <v>451</v>
      </c>
      <c r="C1289" t="s">
        <v>541</v>
      </c>
      <c r="D1289" t="s">
        <v>488</v>
      </c>
      <c r="E1289">
        <v>7</v>
      </c>
      <c r="F1289">
        <v>21</v>
      </c>
      <c r="G1289" t="s">
        <v>530</v>
      </c>
    </row>
    <row r="1290" spans="1:7">
      <c r="A1290">
        <v>2018</v>
      </c>
      <c r="B1290" t="s">
        <v>451</v>
      </c>
      <c r="C1290" t="s">
        <v>541</v>
      </c>
      <c r="D1290" t="s">
        <v>489</v>
      </c>
      <c r="E1290">
        <v>11</v>
      </c>
      <c r="F1290">
        <v>36</v>
      </c>
      <c r="G1290" t="s">
        <v>530</v>
      </c>
    </row>
    <row r="1291" spans="1:7">
      <c r="A1291">
        <v>2018</v>
      </c>
      <c r="B1291" t="s">
        <v>451</v>
      </c>
      <c r="C1291" t="s">
        <v>541</v>
      </c>
      <c r="D1291" t="s">
        <v>465</v>
      </c>
      <c r="E1291">
        <v>28</v>
      </c>
      <c r="F1291">
        <v>88</v>
      </c>
      <c r="G1291" t="s">
        <v>530</v>
      </c>
    </row>
    <row r="1292" spans="1:7">
      <c r="A1292">
        <v>2018</v>
      </c>
      <c r="B1292" t="s">
        <v>451</v>
      </c>
      <c r="C1292" t="s">
        <v>541</v>
      </c>
      <c r="D1292" t="s">
        <v>500</v>
      </c>
      <c r="E1292">
        <v>2</v>
      </c>
      <c r="F1292">
        <v>4</v>
      </c>
      <c r="G1292" t="s">
        <v>530</v>
      </c>
    </row>
    <row r="1293" spans="1:7">
      <c r="A1293">
        <v>2018</v>
      </c>
      <c r="B1293" t="s">
        <v>451</v>
      </c>
      <c r="C1293" t="s">
        <v>541</v>
      </c>
      <c r="D1293" t="s">
        <v>501</v>
      </c>
      <c r="E1293">
        <v>4</v>
      </c>
      <c r="F1293">
        <v>4</v>
      </c>
      <c r="G1293" t="s">
        <v>530</v>
      </c>
    </row>
    <row r="1294" spans="1:7">
      <c r="A1294">
        <v>2018</v>
      </c>
      <c r="B1294" t="s">
        <v>451</v>
      </c>
      <c r="C1294" t="s">
        <v>541</v>
      </c>
      <c r="D1294" t="s">
        <v>502</v>
      </c>
      <c r="E1294">
        <v>16</v>
      </c>
      <c r="F1294">
        <v>48</v>
      </c>
      <c r="G1294" t="s">
        <v>530</v>
      </c>
    </row>
    <row r="1295" spans="1:7">
      <c r="A1295">
        <v>2018</v>
      </c>
      <c r="B1295" t="s">
        <v>451</v>
      </c>
      <c r="C1295" t="s">
        <v>541</v>
      </c>
      <c r="D1295" t="s">
        <v>525</v>
      </c>
      <c r="E1295">
        <v>0</v>
      </c>
      <c r="F1295">
        <v>6</v>
      </c>
      <c r="G1295" t="s">
        <v>530</v>
      </c>
    </row>
    <row r="1296" spans="1:7">
      <c r="A1296">
        <v>2018</v>
      </c>
      <c r="B1296" t="s">
        <v>451</v>
      </c>
      <c r="C1296" t="s">
        <v>541</v>
      </c>
      <c r="D1296" t="s">
        <v>504</v>
      </c>
      <c r="E1296">
        <v>2</v>
      </c>
      <c r="F1296">
        <v>12</v>
      </c>
      <c r="G1296" t="s">
        <v>530</v>
      </c>
    </row>
    <row r="1297" spans="1:7">
      <c r="A1297">
        <v>2018</v>
      </c>
      <c r="B1297" t="s">
        <v>451</v>
      </c>
      <c r="C1297" t="s">
        <v>541</v>
      </c>
      <c r="D1297" t="s">
        <v>505</v>
      </c>
      <c r="E1297">
        <v>4</v>
      </c>
      <c r="F1297">
        <v>16</v>
      </c>
      <c r="G1297" t="s">
        <v>530</v>
      </c>
    </row>
    <row r="1298" spans="1:7">
      <c r="A1298">
        <v>2018</v>
      </c>
      <c r="B1298" t="s">
        <v>451</v>
      </c>
      <c r="C1298" t="s">
        <v>541</v>
      </c>
      <c r="D1298" t="s">
        <v>507</v>
      </c>
      <c r="E1298">
        <v>2</v>
      </c>
      <c r="F1298">
        <v>2</v>
      </c>
      <c r="G1298" t="s">
        <v>530</v>
      </c>
    </row>
    <row r="1299" spans="1:7">
      <c r="A1299">
        <v>2018</v>
      </c>
      <c r="B1299" t="s">
        <v>451</v>
      </c>
      <c r="C1299" t="s">
        <v>541</v>
      </c>
      <c r="D1299" t="s">
        <v>508</v>
      </c>
      <c r="E1299">
        <v>4</v>
      </c>
      <c r="F1299">
        <v>16</v>
      </c>
      <c r="G1299" t="s">
        <v>530</v>
      </c>
    </row>
    <row r="1300" spans="1:7">
      <c r="A1300">
        <v>2018</v>
      </c>
      <c r="B1300" t="s">
        <v>451</v>
      </c>
      <c r="C1300" t="s">
        <v>541</v>
      </c>
      <c r="D1300" t="s">
        <v>467</v>
      </c>
      <c r="E1300">
        <v>6</v>
      </c>
      <c r="F1300">
        <v>9</v>
      </c>
      <c r="G1300" t="s">
        <v>530</v>
      </c>
    </row>
    <row r="1301" spans="1:7">
      <c r="A1301">
        <v>2018</v>
      </c>
      <c r="B1301" t="s">
        <v>451</v>
      </c>
      <c r="C1301" t="s">
        <v>541</v>
      </c>
      <c r="D1301" t="s">
        <v>496</v>
      </c>
      <c r="E1301">
        <v>2</v>
      </c>
      <c r="F1301">
        <v>4</v>
      </c>
      <c r="G1301" t="s">
        <v>530</v>
      </c>
    </row>
    <row r="1302" spans="1:7">
      <c r="A1302">
        <v>2018</v>
      </c>
      <c r="B1302" t="s">
        <v>451</v>
      </c>
      <c r="C1302" t="s">
        <v>541</v>
      </c>
      <c r="D1302" t="s">
        <v>522</v>
      </c>
      <c r="E1302">
        <v>3</v>
      </c>
      <c r="F1302">
        <v>3</v>
      </c>
      <c r="G1302" t="s">
        <v>530</v>
      </c>
    </row>
    <row r="1303" spans="1:7">
      <c r="A1303">
        <v>2018</v>
      </c>
      <c r="B1303" t="s">
        <v>451</v>
      </c>
      <c r="C1303" t="s">
        <v>541</v>
      </c>
      <c r="D1303" t="s">
        <v>510</v>
      </c>
      <c r="E1303">
        <v>2</v>
      </c>
      <c r="F1303">
        <v>16</v>
      </c>
      <c r="G1303" t="s">
        <v>530</v>
      </c>
    </row>
    <row r="1304" spans="1:7">
      <c r="A1304">
        <v>2018</v>
      </c>
      <c r="B1304" t="s">
        <v>451</v>
      </c>
      <c r="C1304" t="s">
        <v>541</v>
      </c>
      <c r="D1304" t="s">
        <v>512</v>
      </c>
      <c r="E1304">
        <v>1</v>
      </c>
      <c r="F1304">
        <v>1</v>
      </c>
      <c r="G1304" t="s">
        <v>530</v>
      </c>
    </row>
    <row r="1305" spans="1:7">
      <c r="A1305">
        <v>2018</v>
      </c>
      <c r="B1305" t="s">
        <v>451</v>
      </c>
      <c r="C1305" t="s">
        <v>541</v>
      </c>
      <c r="D1305" t="s">
        <v>514</v>
      </c>
      <c r="E1305">
        <v>9</v>
      </c>
      <c r="F1305">
        <v>36</v>
      </c>
      <c r="G1305" t="s">
        <v>530</v>
      </c>
    </row>
    <row r="1306" spans="1:7">
      <c r="A1306">
        <v>2018</v>
      </c>
      <c r="B1306" t="s">
        <v>451</v>
      </c>
      <c r="C1306" t="s">
        <v>541</v>
      </c>
      <c r="D1306" t="s">
        <v>515</v>
      </c>
      <c r="E1306">
        <v>1</v>
      </c>
      <c r="F1306">
        <v>1</v>
      </c>
      <c r="G1306" t="s">
        <v>530</v>
      </c>
    </row>
    <row r="1307" spans="1:7">
      <c r="A1307">
        <v>2018</v>
      </c>
      <c r="B1307" t="s">
        <v>451</v>
      </c>
      <c r="C1307" t="s">
        <v>542</v>
      </c>
      <c r="D1307" t="s">
        <v>468</v>
      </c>
      <c r="E1307">
        <v>17</v>
      </c>
      <c r="F1307">
        <v>70</v>
      </c>
      <c r="G1307" t="s">
        <v>530</v>
      </c>
    </row>
    <row r="1308" spans="1:7">
      <c r="A1308">
        <v>2018</v>
      </c>
      <c r="B1308" t="s">
        <v>451</v>
      </c>
      <c r="C1308" t="s">
        <v>542</v>
      </c>
      <c r="D1308" t="s">
        <v>469</v>
      </c>
      <c r="E1308">
        <v>61</v>
      </c>
      <c r="F1308">
        <v>202</v>
      </c>
      <c r="G1308" t="s">
        <v>530</v>
      </c>
    </row>
    <row r="1309" spans="1:7">
      <c r="A1309">
        <v>2018</v>
      </c>
      <c r="B1309" t="s">
        <v>451</v>
      </c>
      <c r="C1309" t="s">
        <v>542</v>
      </c>
      <c r="D1309" t="s">
        <v>470</v>
      </c>
      <c r="E1309">
        <v>18</v>
      </c>
      <c r="F1309">
        <v>81</v>
      </c>
      <c r="G1309" t="s">
        <v>530</v>
      </c>
    </row>
    <row r="1310" spans="1:7">
      <c r="A1310">
        <v>2018</v>
      </c>
      <c r="B1310" t="s">
        <v>451</v>
      </c>
      <c r="C1310" t="s">
        <v>542</v>
      </c>
      <c r="D1310" t="s">
        <v>471</v>
      </c>
      <c r="E1310">
        <v>5</v>
      </c>
      <c r="F1310">
        <v>12</v>
      </c>
      <c r="G1310" t="s">
        <v>530</v>
      </c>
    </row>
    <row r="1311" spans="1:7">
      <c r="A1311">
        <v>2018</v>
      </c>
      <c r="B1311" t="s">
        <v>451</v>
      </c>
      <c r="C1311" t="s">
        <v>542</v>
      </c>
      <c r="D1311" t="s">
        <v>472</v>
      </c>
      <c r="E1311">
        <v>5</v>
      </c>
      <c r="F1311">
        <v>13</v>
      </c>
      <c r="G1311" t="s">
        <v>530</v>
      </c>
    </row>
    <row r="1312" spans="1:7">
      <c r="A1312">
        <v>2018</v>
      </c>
      <c r="B1312" t="s">
        <v>451</v>
      </c>
      <c r="C1312" t="s">
        <v>542</v>
      </c>
      <c r="D1312" t="s">
        <v>473</v>
      </c>
      <c r="E1312">
        <v>12</v>
      </c>
      <c r="F1312">
        <v>23</v>
      </c>
      <c r="G1312" t="s">
        <v>530</v>
      </c>
    </row>
    <row r="1313" spans="1:7">
      <c r="A1313">
        <v>2018</v>
      </c>
      <c r="B1313" t="s">
        <v>451</v>
      </c>
      <c r="C1313" t="s">
        <v>542</v>
      </c>
      <c r="D1313" t="s">
        <v>474</v>
      </c>
      <c r="E1313">
        <v>9</v>
      </c>
      <c r="F1313">
        <v>35</v>
      </c>
      <c r="G1313" t="s">
        <v>530</v>
      </c>
    </row>
    <row r="1314" spans="1:7">
      <c r="A1314">
        <v>2018</v>
      </c>
      <c r="B1314" t="s">
        <v>451</v>
      </c>
      <c r="C1314" t="s">
        <v>542</v>
      </c>
      <c r="D1314" t="s">
        <v>476</v>
      </c>
      <c r="E1314">
        <v>10</v>
      </c>
      <c r="F1314">
        <v>24</v>
      </c>
      <c r="G1314" t="s">
        <v>530</v>
      </c>
    </row>
    <row r="1315" spans="1:7">
      <c r="A1315">
        <v>2018</v>
      </c>
      <c r="B1315" t="s">
        <v>451</v>
      </c>
      <c r="C1315" t="s">
        <v>542</v>
      </c>
      <c r="D1315" t="s">
        <v>477</v>
      </c>
      <c r="E1315">
        <v>24</v>
      </c>
      <c r="F1315">
        <v>66</v>
      </c>
      <c r="G1315" t="s">
        <v>530</v>
      </c>
    </row>
    <row r="1316" spans="1:7">
      <c r="A1316">
        <v>2018</v>
      </c>
      <c r="B1316" t="s">
        <v>451</v>
      </c>
      <c r="C1316" t="s">
        <v>542</v>
      </c>
      <c r="D1316" t="s">
        <v>478</v>
      </c>
      <c r="E1316">
        <v>5</v>
      </c>
      <c r="F1316">
        <v>20</v>
      </c>
      <c r="G1316" t="s">
        <v>530</v>
      </c>
    </row>
    <row r="1317" spans="1:7">
      <c r="A1317">
        <v>2018</v>
      </c>
      <c r="B1317" t="s">
        <v>451</v>
      </c>
      <c r="C1317" t="s">
        <v>542</v>
      </c>
      <c r="D1317" t="s">
        <v>479</v>
      </c>
      <c r="E1317">
        <v>21</v>
      </c>
      <c r="F1317">
        <v>31</v>
      </c>
      <c r="G1317" t="s">
        <v>530</v>
      </c>
    </row>
    <row r="1318" spans="1:7">
      <c r="A1318">
        <v>2018</v>
      </c>
      <c r="B1318" t="s">
        <v>451</v>
      </c>
      <c r="C1318" t="s">
        <v>542</v>
      </c>
      <c r="D1318" t="s">
        <v>480</v>
      </c>
      <c r="E1318">
        <v>24</v>
      </c>
      <c r="F1318">
        <v>42</v>
      </c>
      <c r="G1318" t="s">
        <v>530</v>
      </c>
    </row>
    <row r="1319" spans="1:7">
      <c r="A1319">
        <v>2018</v>
      </c>
      <c r="B1319" t="s">
        <v>451</v>
      </c>
      <c r="C1319" t="s">
        <v>542</v>
      </c>
      <c r="D1319" t="s">
        <v>481</v>
      </c>
      <c r="E1319">
        <v>89</v>
      </c>
      <c r="F1319">
        <v>133</v>
      </c>
      <c r="G1319" t="s">
        <v>530</v>
      </c>
    </row>
    <row r="1320" spans="1:7">
      <c r="A1320">
        <v>2018</v>
      </c>
      <c r="B1320" t="s">
        <v>451</v>
      </c>
      <c r="C1320" t="s">
        <v>542</v>
      </c>
      <c r="D1320" t="s">
        <v>482</v>
      </c>
      <c r="E1320">
        <v>1</v>
      </c>
      <c r="F1320">
        <v>1</v>
      </c>
      <c r="G1320" t="s">
        <v>530</v>
      </c>
    </row>
    <row r="1321" spans="1:7">
      <c r="A1321">
        <v>2018</v>
      </c>
      <c r="B1321" t="s">
        <v>451</v>
      </c>
      <c r="C1321" t="s">
        <v>542</v>
      </c>
      <c r="D1321" t="s">
        <v>483</v>
      </c>
      <c r="E1321">
        <v>15</v>
      </c>
      <c r="F1321">
        <v>18</v>
      </c>
      <c r="G1321" t="s">
        <v>530</v>
      </c>
    </row>
    <row r="1322" spans="1:7">
      <c r="A1322">
        <v>2018</v>
      </c>
      <c r="B1322" t="s">
        <v>451</v>
      </c>
      <c r="C1322" t="s">
        <v>542</v>
      </c>
      <c r="D1322" t="s">
        <v>484</v>
      </c>
      <c r="E1322">
        <v>1</v>
      </c>
      <c r="F1322">
        <v>1</v>
      </c>
      <c r="G1322" t="s">
        <v>530</v>
      </c>
    </row>
    <row r="1323" spans="1:7">
      <c r="A1323">
        <v>2018</v>
      </c>
      <c r="B1323" t="s">
        <v>452</v>
      </c>
      <c r="C1323" t="s">
        <v>541</v>
      </c>
      <c r="D1323" t="s">
        <v>486</v>
      </c>
      <c r="E1323">
        <v>63</v>
      </c>
      <c r="F1323">
        <v>273</v>
      </c>
      <c r="G1323" t="s">
        <v>530</v>
      </c>
    </row>
    <row r="1324" spans="1:7">
      <c r="A1324">
        <v>2018</v>
      </c>
      <c r="B1324" t="s">
        <v>452</v>
      </c>
      <c r="C1324" t="s">
        <v>541</v>
      </c>
      <c r="D1324" t="s">
        <v>487</v>
      </c>
      <c r="E1324">
        <v>34</v>
      </c>
      <c r="F1324">
        <v>155</v>
      </c>
      <c r="G1324" t="s">
        <v>530</v>
      </c>
    </row>
    <row r="1325" spans="1:7">
      <c r="A1325">
        <v>2018</v>
      </c>
      <c r="B1325" t="s">
        <v>452</v>
      </c>
      <c r="C1325" t="s">
        <v>541</v>
      </c>
      <c r="D1325" t="s">
        <v>491</v>
      </c>
      <c r="E1325">
        <v>22</v>
      </c>
      <c r="F1325">
        <v>122</v>
      </c>
      <c r="G1325" t="s">
        <v>530</v>
      </c>
    </row>
    <row r="1326" spans="1:7">
      <c r="A1326">
        <v>2018</v>
      </c>
      <c r="B1326" t="s">
        <v>452</v>
      </c>
      <c r="C1326" t="s">
        <v>541</v>
      </c>
      <c r="D1326" t="s">
        <v>492</v>
      </c>
      <c r="E1326">
        <v>60</v>
      </c>
      <c r="F1326">
        <v>333</v>
      </c>
      <c r="G1326" t="s">
        <v>530</v>
      </c>
    </row>
    <row r="1327" spans="1:7">
      <c r="A1327">
        <v>2018</v>
      </c>
      <c r="B1327" t="s">
        <v>452</v>
      </c>
      <c r="C1327" t="s">
        <v>541</v>
      </c>
      <c r="D1327" t="s">
        <v>493</v>
      </c>
      <c r="E1327">
        <v>4</v>
      </c>
      <c r="F1327">
        <v>16</v>
      </c>
      <c r="G1327" t="s">
        <v>530</v>
      </c>
    </row>
    <row r="1328" spans="1:7">
      <c r="A1328">
        <v>2018</v>
      </c>
      <c r="B1328" t="s">
        <v>452</v>
      </c>
      <c r="C1328" t="s">
        <v>541</v>
      </c>
      <c r="D1328" t="s">
        <v>517</v>
      </c>
      <c r="E1328">
        <v>2</v>
      </c>
      <c r="F1328">
        <v>4</v>
      </c>
      <c r="G1328" t="s">
        <v>530</v>
      </c>
    </row>
    <row r="1329" spans="1:7">
      <c r="A1329">
        <v>2018</v>
      </c>
      <c r="B1329" t="s">
        <v>452</v>
      </c>
      <c r="C1329" t="s">
        <v>541</v>
      </c>
      <c r="D1329" t="s">
        <v>488</v>
      </c>
      <c r="E1329">
        <v>18</v>
      </c>
      <c r="F1329">
        <v>70</v>
      </c>
      <c r="G1329" t="s">
        <v>530</v>
      </c>
    </row>
    <row r="1330" spans="1:7">
      <c r="A1330">
        <v>2018</v>
      </c>
      <c r="B1330" t="s">
        <v>452</v>
      </c>
      <c r="C1330" t="s">
        <v>541</v>
      </c>
      <c r="D1330" t="s">
        <v>489</v>
      </c>
      <c r="E1330">
        <v>17</v>
      </c>
      <c r="F1330">
        <v>75</v>
      </c>
      <c r="G1330" t="s">
        <v>530</v>
      </c>
    </row>
    <row r="1331" spans="1:7">
      <c r="A1331">
        <v>2018</v>
      </c>
      <c r="B1331" t="s">
        <v>452</v>
      </c>
      <c r="C1331" t="s">
        <v>541</v>
      </c>
      <c r="D1331" t="s">
        <v>498</v>
      </c>
      <c r="E1331">
        <v>3</v>
      </c>
      <c r="F1331">
        <v>9</v>
      </c>
      <c r="G1331" t="s">
        <v>530</v>
      </c>
    </row>
    <row r="1332" spans="1:7">
      <c r="A1332">
        <v>2018</v>
      </c>
      <c r="B1332" t="s">
        <v>452</v>
      </c>
      <c r="C1332" t="s">
        <v>541</v>
      </c>
      <c r="D1332" t="s">
        <v>499</v>
      </c>
      <c r="E1332">
        <v>4</v>
      </c>
      <c r="F1332">
        <v>40</v>
      </c>
      <c r="G1332" t="s">
        <v>530</v>
      </c>
    </row>
    <row r="1333" spans="1:7">
      <c r="A1333">
        <v>2018</v>
      </c>
      <c r="B1333" t="s">
        <v>452</v>
      </c>
      <c r="C1333" t="s">
        <v>541</v>
      </c>
      <c r="D1333" t="s">
        <v>465</v>
      </c>
      <c r="E1333">
        <v>19</v>
      </c>
      <c r="F1333">
        <v>60</v>
      </c>
      <c r="G1333" t="s">
        <v>530</v>
      </c>
    </row>
    <row r="1334" spans="1:7">
      <c r="A1334">
        <v>2018</v>
      </c>
      <c r="B1334" t="s">
        <v>452</v>
      </c>
      <c r="C1334" t="s">
        <v>541</v>
      </c>
      <c r="D1334" t="s">
        <v>500</v>
      </c>
      <c r="E1334">
        <v>1</v>
      </c>
      <c r="F1334">
        <v>3</v>
      </c>
      <c r="G1334" t="s">
        <v>530</v>
      </c>
    </row>
    <row r="1335" spans="1:7">
      <c r="A1335">
        <v>2018</v>
      </c>
      <c r="B1335" t="s">
        <v>452</v>
      </c>
      <c r="C1335" t="s">
        <v>541</v>
      </c>
      <c r="D1335" t="s">
        <v>501</v>
      </c>
      <c r="E1335">
        <v>2</v>
      </c>
      <c r="F1335">
        <v>10</v>
      </c>
      <c r="G1335" t="s">
        <v>530</v>
      </c>
    </row>
    <row r="1336" spans="1:7">
      <c r="A1336">
        <v>2018</v>
      </c>
      <c r="B1336" t="s">
        <v>452</v>
      </c>
      <c r="C1336" t="s">
        <v>541</v>
      </c>
      <c r="D1336" t="s">
        <v>502</v>
      </c>
      <c r="E1336">
        <v>18</v>
      </c>
      <c r="F1336">
        <v>212</v>
      </c>
      <c r="G1336" t="s">
        <v>530</v>
      </c>
    </row>
    <row r="1337" spans="1:7">
      <c r="A1337">
        <v>2018</v>
      </c>
      <c r="B1337" t="s">
        <v>452</v>
      </c>
      <c r="C1337" t="s">
        <v>541</v>
      </c>
      <c r="D1337" t="s">
        <v>532</v>
      </c>
      <c r="E1337">
        <v>4</v>
      </c>
      <c r="F1337">
        <v>20</v>
      </c>
      <c r="G1337" t="s">
        <v>530</v>
      </c>
    </row>
    <row r="1338" spans="1:7">
      <c r="A1338">
        <v>2018</v>
      </c>
      <c r="B1338" t="s">
        <v>452</v>
      </c>
      <c r="C1338" t="s">
        <v>541</v>
      </c>
      <c r="D1338" t="s">
        <v>540</v>
      </c>
      <c r="E1338">
        <v>4</v>
      </c>
      <c r="F1338">
        <v>8</v>
      </c>
      <c r="G1338" t="s">
        <v>530</v>
      </c>
    </row>
    <row r="1339" spans="1:7">
      <c r="A1339">
        <v>2018</v>
      </c>
      <c r="B1339" t="s">
        <v>452</v>
      </c>
      <c r="C1339" t="s">
        <v>541</v>
      </c>
      <c r="D1339" t="s">
        <v>505</v>
      </c>
      <c r="E1339">
        <v>1</v>
      </c>
      <c r="F1339">
        <v>4</v>
      </c>
      <c r="G1339" t="s">
        <v>530</v>
      </c>
    </row>
    <row r="1340" spans="1:7">
      <c r="A1340">
        <v>2018</v>
      </c>
      <c r="B1340" t="s">
        <v>452</v>
      </c>
      <c r="C1340" t="s">
        <v>541</v>
      </c>
      <c r="D1340" t="s">
        <v>507</v>
      </c>
      <c r="E1340">
        <v>0</v>
      </c>
      <c r="F1340">
        <v>2</v>
      </c>
      <c r="G1340" t="s">
        <v>530</v>
      </c>
    </row>
    <row r="1341" spans="1:7">
      <c r="A1341">
        <v>2018</v>
      </c>
      <c r="B1341" t="s">
        <v>452</v>
      </c>
      <c r="C1341" t="s">
        <v>541</v>
      </c>
      <c r="D1341" t="s">
        <v>495</v>
      </c>
      <c r="E1341">
        <v>1</v>
      </c>
      <c r="F1341">
        <v>4</v>
      </c>
      <c r="G1341" t="s">
        <v>530</v>
      </c>
    </row>
    <row r="1342" spans="1:7">
      <c r="A1342">
        <v>2018</v>
      </c>
      <c r="B1342" t="s">
        <v>452</v>
      </c>
      <c r="C1342" t="s">
        <v>541</v>
      </c>
      <c r="D1342" t="s">
        <v>467</v>
      </c>
      <c r="E1342">
        <v>19</v>
      </c>
      <c r="F1342">
        <v>73</v>
      </c>
      <c r="G1342" t="s">
        <v>530</v>
      </c>
    </row>
    <row r="1343" spans="1:7">
      <c r="A1343">
        <v>2018</v>
      </c>
      <c r="B1343" t="s">
        <v>452</v>
      </c>
      <c r="C1343" t="s">
        <v>541</v>
      </c>
      <c r="D1343" t="s">
        <v>496</v>
      </c>
      <c r="E1343">
        <v>12</v>
      </c>
      <c r="F1343">
        <v>37</v>
      </c>
      <c r="G1343" t="s">
        <v>530</v>
      </c>
    </row>
    <row r="1344" spans="1:7">
      <c r="A1344">
        <v>2018</v>
      </c>
      <c r="B1344" t="s">
        <v>452</v>
      </c>
      <c r="C1344" t="s">
        <v>541</v>
      </c>
      <c r="D1344" t="s">
        <v>522</v>
      </c>
      <c r="E1344">
        <v>0</v>
      </c>
      <c r="F1344">
        <v>6</v>
      </c>
      <c r="G1344" t="s">
        <v>530</v>
      </c>
    </row>
    <row r="1345" spans="1:7">
      <c r="A1345">
        <v>2018</v>
      </c>
      <c r="B1345" t="s">
        <v>452</v>
      </c>
      <c r="C1345" t="s">
        <v>541</v>
      </c>
      <c r="D1345" t="s">
        <v>512</v>
      </c>
      <c r="E1345">
        <v>2</v>
      </c>
      <c r="F1345">
        <v>2</v>
      </c>
      <c r="G1345" t="s">
        <v>530</v>
      </c>
    </row>
    <row r="1346" spans="1:7">
      <c r="A1346">
        <v>2018</v>
      </c>
      <c r="B1346" t="s">
        <v>452</v>
      </c>
      <c r="C1346" t="s">
        <v>541</v>
      </c>
      <c r="D1346" t="s">
        <v>514</v>
      </c>
      <c r="E1346">
        <v>1</v>
      </c>
      <c r="F1346">
        <v>2</v>
      </c>
      <c r="G1346" t="s">
        <v>530</v>
      </c>
    </row>
    <row r="1347" spans="1:7">
      <c r="A1347">
        <v>2018</v>
      </c>
      <c r="B1347" t="s">
        <v>452</v>
      </c>
      <c r="C1347" t="s">
        <v>541</v>
      </c>
      <c r="D1347" t="s">
        <v>515</v>
      </c>
      <c r="E1347">
        <v>0</v>
      </c>
      <c r="F1347">
        <v>0</v>
      </c>
      <c r="G1347" t="s">
        <v>530</v>
      </c>
    </row>
    <row r="1348" spans="1:7">
      <c r="A1348">
        <v>2018</v>
      </c>
      <c r="B1348" t="s">
        <v>452</v>
      </c>
      <c r="C1348" t="s">
        <v>542</v>
      </c>
      <c r="D1348" t="s">
        <v>468</v>
      </c>
      <c r="E1348">
        <v>6</v>
      </c>
      <c r="F1348">
        <v>18</v>
      </c>
      <c r="G1348" t="s">
        <v>530</v>
      </c>
    </row>
    <row r="1349" spans="1:7">
      <c r="A1349">
        <v>2018</v>
      </c>
      <c r="B1349" t="s">
        <v>452</v>
      </c>
      <c r="C1349" t="s">
        <v>542</v>
      </c>
      <c r="D1349" t="s">
        <v>469</v>
      </c>
      <c r="E1349">
        <v>38</v>
      </c>
      <c r="F1349">
        <v>198</v>
      </c>
      <c r="G1349" t="s">
        <v>530</v>
      </c>
    </row>
    <row r="1350" spans="1:7">
      <c r="A1350">
        <v>2018</v>
      </c>
      <c r="B1350" t="s">
        <v>452</v>
      </c>
      <c r="C1350" t="s">
        <v>542</v>
      </c>
      <c r="D1350" t="s">
        <v>470</v>
      </c>
      <c r="E1350">
        <v>30</v>
      </c>
      <c r="F1350">
        <v>97</v>
      </c>
      <c r="G1350" t="s">
        <v>530</v>
      </c>
    </row>
    <row r="1351" spans="1:7">
      <c r="A1351">
        <v>2018</v>
      </c>
      <c r="B1351" t="s">
        <v>452</v>
      </c>
      <c r="C1351" t="s">
        <v>542</v>
      </c>
      <c r="D1351" t="s">
        <v>471</v>
      </c>
      <c r="E1351">
        <v>10</v>
      </c>
      <c r="F1351">
        <v>31</v>
      </c>
      <c r="G1351" t="s">
        <v>530</v>
      </c>
    </row>
    <row r="1352" spans="1:7">
      <c r="A1352">
        <v>2018</v>
      </c>
      <c r="B1352" t="s">
        <v>452</v>
      </c>
      <c r="C1352" t="s">
        <v>542</v>
      </c>
      <c r="D1352" t="s">
        <v>472</v>
      </c>
      <c r="E1352">
        <v>1</v>
      </c>
      <c r="F1352">
        <v>4</v>
      </c>
      <c r="G1352" t="s">
        <v>530</v>
      </c>
    </row>
    <row r="1353" spans="1:7">
      <c r="A1353">
        <v>2018</v>
      </c>
      <c r="B1353" t="s">
        <v>452</v>
      </c>
      <c r="C1353" t="s">
        <v>542</v>
      </c>
      <c r="D1353" t="s">
        <v>473</v>
      </c>
      <c r="E1353">
        <v>16</v>
      </c>
      <c r="F1353">
        <v>74</v>
      </c>
      <c r="G1353" t="s">
        <v>530</v>
      </c>
    </row>
    <row r="1354" spans="1:7">
      <c r="A1354">
        <v>2018</v>
      </c>
      <c r="B1354" t="s">
        <v>452</v>
      </c>
      <c r="C1354" t="s">
        <v>542</v>
      </c>
      <c r="D1354" t="s">
        <v>474</v>
      </c>
      <c r="E1354">
        <v>10</v>
      </c>
      <c r="F1354">
        <v>30</v>
      </c>
      <c r="G1354" t="s">
        <v>530</v>
      </c>
    </row>
    <row r="1355" spans="1:7">
      <c r="A1355">
        <v>2018</v>
      </c>
      <c r="B1355" t="s">
        <v>452</v>
      </c>
      <c r="C1355" t="s">
        <v>542</v>
      </c>
      <c r="D1355" t="s">
        <v>476</v>
      </c>
      <c r="E1355">
        <v>0</v>
      </c>
      <c r="F1355">
        <v>0</v>
      </c>
      <c r="G1355" t="s">
        <v>530</v>
      </c>
    </row>
    <row r="1356" spans="1:7">
      <c r="A1356">
        <v>2018</v>
      </c>
      <c r="B1356" t="s">
        <v>452</v>
      </c>
      <c r="C1356" t="s">
        <v>542</v>
      </c>
      <c r="D1356" t="s">
        <v>477</v>
      </c>
      <c r="E1356">
        <v>39</v>
      </c>
      <c r="F1356">
        <v>97</v>
      </c>
      <c r="G1356" t="s">
        <v>530</v>
      </c>
    </row>
    <row r="1357" spans="1:7">
      <c r="A1357">
        <v>2018</v>
      </c>
      <c r="B1357" t="s">
        <v>452</v>
      </c>
      <c r="C1357" t="s">
        <v>542</v>
      </c>
      <c r="D1357" t="s">
        <v>478</v>
      </c>
      <c r="E1357">
        <v>10</v>
      </c>
      <c r="F1357">
        <v>20</v>
      </c>
      <c r="G1357" t="s">
        <v>530</v>
      </c>
    </row>
    <row r="1358" spans="1:7">
      <c r="A1358">
        <v>2018</v>
      </c>
      <c r="B1358" t="s">
        <v>452</v>
      </c>
      <c r="C1358" t="s">
        <v>542</v>
      </c>
      <c r="D1358" t="s">
        <v>479</v>
      </c>
      <c r="E1358">
        <v>2</v>
      </c>
      <c r="F1358">
        <v>6</v>
      </c>
      <c r="G1358" t="s">
        <v>530</v>
      </c>
    </row>
    <row r="1359" spans="1:7">
      <c r="A1359">
        <v>2018</v>
      </c>
      <c r="B1359" t="s">
        <v>452</v>
      </c>
      <c r="C1359" t="s">
        <v>542</v>
      </c>
      <c r="D1359" t="s">
        <v>480</v>
      </c>
      <c r="E1359">
        <v>26</v>
      </c>
      <c r="F1359">
        <v>78</v>
      </c>
      <c r="G1359" t="s">
        <v>530</v>
      </c>
    </row>
    <row r="1360" spans="1:7">
      <c r="A1360">
        <v>2018</v>
      </c>
      <c r="B1360" t="s">
        <v>452</v>
      </c>
      <c r="C1360" t="s">
        <v>542</v>
      </c>
      <c r="D1360" t="s">
        <v>481</v>
      </c>
      <c r="E1360">
        <v>121</v>
      </c>
      <c r="F1360">
        <v>191</v>
      </c>
      <c r="G1360" t="s">
        <v>530</v>
      </c>
    </row>
    <row r="1361" spans="1:7">
      <c r="A1361">
        <v>2018</v>
      </c>
      <c r="B1361" t="s">
        <v>452</v>
      </c>
      <c r="C1361" t="s">
        <v>542</v>
      </c>
      <c r="D1361" t="s">
        <v>482</v>
      </c>
      <c r="E1361">
        <v>5</v>
      </c>
      <c r="F1361">
        <v>7</v>
      </c>
      <c r="G1361" t="s">
        <v>530</v>
      </c>
    </row>
    <row r="1362" spans="1:7">
      <c r="A1362">
        <v>2018</v>
      </c>
      <c r="B1362" t="s">
        <v>452</v>
      </c>
      <c r="C1362" t="s">
        <v>542</v>
      </c>
      <c r="D1362" t="s">
        <v>483</v>
      </c>
      <c r="E1362">
        <v>8</v>
      </c>
      <c r="F1362">
        <v>20</v>
      </c>
      <c r="G1362" t="s">
        <v>530</v>
      </c>
    </row>
    <row r="1363" spans="1:7">
      <c r="A1363">
        <v>2018</v>
      </c>
      <c r="B1363" t="s">
        <v>452</v>
      </c>
      <c r="C1363" t="s">
        <v>542</v>
      </c>
      <c r="D1363" t="s">
        <v>484</v>
      </c>
      <c r="E1363">
        <v>7</v>
      </c>
      <c r="F1363">
        <v>18</v>
      </c>
      <c r="G1363" t="s">
        <v>530</v>
      </c>
    </row>
    <row r="1364" spans="1:7">
      <c r="A1364">
        <v>2018</v>
      </c>
      <c r="B1364" t="s">
        <v>452</v>
      </c>
      <c r="C1364" t="s">
        <v>542</v>
      </c>
      <c r="D1364" t="s">
        <v>485</v>
      </c>
      <c r="E1364">
        <v>4</v>
      </c>
      <c r="F1364">
        <v>42</v>
      </c>
      <c r="G1364" t="s">
        <v>530</v>
      </c>
    </row>
    <row r="1365" spans="1:7">
      <c r="A1365">
        <v>2018</v>
      </c>
      <c r="B1365" t="s">
        <v>453</v>
      </c>
      <c r="C1365" t="s">
        <v>541</v>
      </c>
      <c r="D1365" t="s">
        <v>486</v>
      </c>
      <c r="E1365">
        <v>51</v>
      </c>
      <c r="F1365">
        <v>251</v>
      </c>
      <c r="G1365" t="s">
        <v>530</v>
      </c>
    </row>
    <row r="1366" spans="1:7">
      <c r="A1366">
        <v>2018</v>
      </c>
      <c r="B1366" t="s">
        <v>453</v>
      </c>
      <c r="C1366" t="s">
        <v>541</v>
      </c>
      <c r="D1366" t="s">
        <v>487</v>
      </c>
      <c r="E1366">
        <v>20</v>
      </c>
      <c r="F1366">
        <v>136</v>
      </c>
      <c r="G1366" t="s">
        <v>530</v>
      </c>
    </row>
    <row r="1367" spans="1:7">
      <c r="A1367">
        <v>2018</v>
      </c>
      <c r="B1367" t="s">
        <v>453</v>
      </c>
      <c r="C1367" t="s">
        <v>541</v>
      </c>
      <c r="D1367" t="s">
        <v>491</v>
      </c>
      <c r="E1367">
        <v>21</v>
      </c>
      <c r="F1367">
        <v>76</v>
      </c>
      <c r="G1367" t="s">
        <v>530</v>
      </c>
    </row>
    <row r="1368" spans="1:7">
      <c r="A1368">
        <v>2018</v>
      </c>
      <c r="B1368" t="s">
        <v>453</v>
      </c>
      <c r="C1368" t="s">
        <v>541</v>
      </c>
      <c r="D1368" t="s">
        <v>492</v>
      </c>
      <c r="E1368">
        <v>33</v>
      </c>
      <c r="F1368">
        <v>251</v>
      </c>
      <c r="G1368" t="s">
        <v>530</v>
      </c>
    </row>
    <row r="1369" spans="1:7">
      <c r="A1369">
        <v>2018</v>
      </c>
      <c r="B1369" t="s">
        <v>453</v>
      </c>
      <c r="C1369" t="s">
        <v>541</v>
      </c>
      <c r="D1369" t="s">
        <v>493</v>
      </c>
      <c r="E1369">
        <v>2</v>
      </c>
      <c r="F1369">
        <v>12</v>
      </c>
      <c r="G1369" t="s">
        <v>530</v>
      </c>
    </row>
    <row r="1370" spans="1:7">
      <c r="A1370">
        <v>2018</v>
      </c>
      <c r="B1370" t="s">
        <v>453</v>
      </c>
      <c r="C1370" t="s">
        <v>541</v>
      </c>
      <c r="D1370" t="s">
        <v>488</v>
      </c>
      <c r="E1370">
        <v>5</v>
      </c>
      <c r="F1370">
        <v>50</v>
      </c>
      <c r="G1370" t="s">
        <v>530</v>
      </c>
    </row>
    <row r="1371" spans="1:7">
      <c r="A1371">
        <v>2018</v>
      </c>
      <c r="B1371" t="s">
        <v>453</v>
      </c>
      <c r="C1371" t="s">
        <v>541</v>
      </c>
      <c r="D1371" t="s">
        <v>489</v>
      </c>
      <c r="E1371">
        <v>18</v>
      </c>
      <c r="F1371">
        <v>119</v>
      </c>
      <c r="G1371" t="s">
        <v>530</v>
      </c>
    </row>
    <row r="1372" spans="1:7">
      <c r="A1372">
        <v>2018</v>
      </c>
      <c r="B1372" t="s">
        <v>453</v>
      </c>
      <c r="C1372" t="s">
        <v>541</v>
      </c>
      <c r="D1372" t="s">
        <v>519</v>
      </c>
      <c r="E1372">
        <v>2</v>
      </c>
      <c r="F1372">
        <v>2</v>
      </c>
      <c r="G1372" t="s">
        <v>530</v>
      </c>
    </row>
    <row r="1373" spans="1:7">
      <c r="A1373">
        <v>2018</v>
      </c>
      <c r="B1373" t="s">
        <v>453</v>
      </c>
      <c r="C1373" t="s">
        <v>541</v>
      </c>
      <c r="D1373" t="s">
        <v>465</v>
      </c>
      <c r="E1373">
        <v>14</v>
      </c>
      <c r="F1373">
        <v>116</v>
      </c>
      <c r="G1373" t="s">
        <v>530</v>
      </c>
    </row>
    <row r="1374" spans="1:7">
      <c r="A1374">
        <v>2018</v>
      </c>
      <c r="B1374" t="s">
        <v>453</v>
      </c>
      <c r="C1374" t="s">
        <v>541</v>
      </c>
      <c r="D1374" t="s">
        <v>520</v>
      </c>
      <c r="E1374">
        <v>1</v>
      </c>
      <c r="F1374">
        <v>1</v>
      </c>
      <c r="G1374" t="s">
        <v>530</v>
      </c>
    </row>
    <row r="1375" spans="1:7">
      <c r="A1375">
        <v>2018</v>
      </c>
      <c r="B1375" t="s">
        <v>453</v>
      </c>
      <c r="C1375" t="s">
        <v>541</v>
      </c>
      <c r="D1375" t="s">
        <v>502</v>
      </c>
      <c r="E1375">
        <v>3</v>
      </c>
      <c r="F1375">
        <v>7</v>
      </c>
      <c r="G1375" t="s">
        <v>530</v>
      </c>
    </row>
    <row r="1376" spans="1:7">
      <c r="A1376">
        <v>2018</v>
      </c>
      <c r="B1376" t="s">
        <v>453</v>
      </c>
      <c r="C1376" t="s">
        <v>541</v>
      </c>
      <c r="D1376" t="s">
        <v>525</v>
      </c>
      <c r="E1376">
        <v>1</v>
      </c>
      <c r="F1376">
        <v>4</v>
      </c>
      <c r="G1376" t="s">
        <v>530</v>
      </c>
    </row>
    <row r="1377" spans="1:7">
      <c r="A1377">
        <v>2018</v>
      </c>
      <c r="B1377" t="s">
        <v>453</v>
      </c>
      <c r="C1377" t="s">
        <v>541</v>
      </c>
      <c r="D1377" t="s">
        <v>503</v>
      </c>
      <c r="E1377">
        <v>3</v>
      </c>
      <c r="F1377">
        <v>7</v>
      </c>
      <c r="G1377" t="s">
        <v>530</v>
      </c>
    </row>
    <row r="1378" spans="1:7">
      <c r="A1378">
        <v>2018</v>
      </c>
      <c r="B1378" t="s">
        <v>453</v>
      </c>
      <c r="C1378" t="s">
        <v>541</v>
      </c>
      <c r="D1378" t="s">
        <v>506</v>
      </c>
      <c r="E1378">
        <v>1</v>
      </c>
      <c r="F1378">
        <v>10</v>
      </c>
      <c r="G1378" t="s">
        <v>530</v>
      </c>
    </row>
    <row r="1379" spans="1:7">
      <c r="A1379">
        <v>2018</v>
      </c>
      <c r="B1379" t="s">
        <v>453</v>
      </c>
      <c r="C1379" t="s">
        <v>541</v>
      </c>
      <c r="D1379" t="s">
        <v>490</v>
      </c>
      <c r="E1379">
        <v>2</v>
      </c>
      <c r="F1379">
        <v>20</v>
      </c>
      <c r="G1379" t="s">
        <v>530</v>
      </c>
    </row>
    <row r="1380" spans="1:7">
      <c r="A1380">
        <v>2018</v>
      </c>
      <c r="B1380" t="s">
        <v>453</v>
      </c>
      <c r="C1380" t="s">
        <v>541</v>
      </c>
      <c r="D1380" t="s">
        <v>467</v>
      </c>
      <c r="E1380">
        <v>2</v>
      </c>
      <c r="F1380">
        <v>2</v>
      </c>
      <c r="G1380" t="s">
        <v>530</v>
      </c>
    </row>
    <row r="1381" spans="1:7">
      <c r="A1381">
        <v>2018</v>
      </c>
      <c r="B1381" t="s">
        <v>453</v>
      </c>
      <c r="C1381" t="s">
        <v>541</v>
      </c>
      <c r="D1381" t="s">
        <v>509</v>
      </c>
      <c r="E1381">
        <v>5</v>
      </c>
      <c r="F1381">
        <v>13</v>
      </c>
      <c r="G1381" t="s">
        <v>530</v>
      </c>
    </row>
    <row r="1382" spans="1:7">
      <c r="A1382">
        <v>2018</v>
      </c>
      <c r="B1382" t="s">
        <v>453</v>
      </c>
      <c r="C1382" t="s">
        <v>541</v>
      </c>
      <c r="D1382" t="s">
        <v>512</v>
      </c>
      <c r="E1382">
        <v>3</v>
      </c>
      <c r="F1382">
        <v>12</v>
      </c>
      <c r="G1382" t="s">
        <v>530</v>
      </c>
    </row>
    <row r="1383" spans="1:7">
      <c r="A1383">
        <v>2018</v>
      </c>
      <c r="B1383" t="s">
        <v>453</v>
      </c>
      <c r="C1383" t="s">
        <v>542</v>
      </c>
      <c r="D1383" t="s">
        <v>468</v>
      </c>
      <c r="E1383">
        <v>48</v>
      </c>
      <c r="F1383">
        <v>271</v>
      </c>
      <c r="G1383" t="s">
        <v>530</v>
      </c>
    </row>
    <row r="1384" spans="1:7">
      <c r="A1384">
        <v>2018</v>
      </c>
      <c r="B1384" t="s">
        <v>453</v>
      </c>
      <c r="C1384" t="s">
        <v>542</v>
      </c>
      <c r="D1384" t="s">
        <v>531</v>
      </c>
      <c r="E1384">
        <v>1</v>
      </c>
      <c r="F1384">
        <v>2</v>
      </c>
      <c r="G1384" t="s">
        <v>530</v>
      </c>
    </row>
    <row r="1385" spans="1:7">
      <c r="A1385">
        <v>2018</v>
      </c>
      <c r="B1385" t="s">
        <v>453</v>
      </c>
      <c r="C1385" t="s">
        <v>542</v>
      </c>
      <c r="D1385" t="s">
        <v>469</v>
      </c>
      <c r="E1385">
        <v>99</v>
      </c>
      <c r="F1385">
        <v>440</v>
      </c>
      <c r="G1385" t="s">
        <v>530</v>
      </c>
    </row>
    <row r="1386" spans="1:7">
      <c r="A1386">
        <v>2018</v>
      </c>
      <c r="B1386" t="s">
        <v>453</v>
      </c>
      <c r="C1386" t="s">
        <v>542</v>
      </c>
      <c r="D1386" t="s">
        <v>470</v>
      </c>
      <c r="E1386">
        <v>42</v>
      </c>
      <c r="F1386">
        <v>295</v>
      </c>
      <c r="G1386" t="s">
        <v>530</v>
      </c>
    </row>
    <row r="1387" spans="1:7">
      <c r="A1387">
        <v>2018</v>
      </c>
      <c r="B1387" t="s">
        <v>453</v>
      </c>
      <c r="C1387" t="s">
        <v>542</v>
      </c>
      <c r="D1387" t="s">
        <v>471</v>
      </c>
      <c r="E1387">
        <v>8</v>
      </c>
      <c r="F1387">
        <v>32</v>
      </c>
      <c r="G1387" t="s">
        <v>530</v>
      </c>
    </row>
    <row r="1388" spans="1:7">
      <c r="A1388">
        <v>2018</v>
      </c>
      <c r="B1388" t="s">
        <v>453</v>
      </c>
      <c r="C1388" t="s">
        <v>542</v>
      </c>
      <c r="D1388" t="s">
        <v>472</v>
      </c>
      <c r="E1388">
        <v>4</v>
      </c>
      <c r="F1388">
        <v>10</v>
      </c>
      <c r="G1388" t="s">
        <v>530</v>
      </c>
    </row>
    <row r="1389" spans="1:7">
      <c r="A1389">
        <v>2018</v>
      </c>
      <c r="B1389" t="s">
        <v>453</v>
      </c>
      <c r="C1389" t="s">
        <v>542</v>
      </c>
      <c r="D1389" t="s">
        <v>473</v>
      </c>
      <c r="E1389">
        <v>37</v>
      </c>
      <c r="F1389">
        <v>166</v>
      </c>
      <c r="G1389" t="s">
        <v>530</v>
      </c>
    </row>
    <row r="1390" spans="1:7">
      <c r="A1390">
        <v>2018</v>
      </c>
      <c r="B1390" t="s">
        <v>453</v>
      </c>
      <c r="C1390" t="s">
        <v>542</v>
      </c>
      <c r="D1390" t="s">
        <v>474</v>
      </c>
      <c r="E1390">
        <v>23</v>
      </c>
      <c r="F1390">
        <v>69</v>
      </c>
      <c r="G1390" t="s">
        <v>530</v>
      </c>
    </row>
    <row r="1391" spans="1:7">
      <c r="A1391">
        <v>2018</v>
      </c>
      <c r="B1391" t="s">
        <v>453</v>
      </c>
      <c r="C1391" t="s">
        <v>542</v>
      </c>
      <c r="D1391" t="s">
        <v>475</v>
      </c>
      <c r="E1391">
        <v>5</v>
      </c>
      <c r="F1391">
        <v>20</v>
      </c>
      <c r="G1391" t="s">
        <v>530</v>
      </c>
    </row>
    <row r="1392" spans="1:7">
      <c r="A1392">
        <v>2018</v>
      </c>
      <c r="B1392" t="s">
        <v>453</v>
      </c>
      <c r="C1392" t="s">
        <v>542</v>
      </c>
      <c r="D1392" t="s">
        <v>476</v>
      </c>
      <c r="E1392">
        <v>16</v>
      </c>
      <c r="F1392">
        <v>55</v>
      </c>
      <c r="G1392" t="s">
        <v>530</v>
      </c>
    </row>
    <row r="1393" spans="1:7">
      <c r="A1393">
        <v>2018</v>
      </c>
      <c r="B1393" t="s">
        <v>453</v>
      </c>
      <c r="C1393" t="s">
        <v>542</v>
      </c>
      <c r="D1393" t="s">
        <v>477</v>
      </c>
      <c r="E1393">
        <v>60</v>
      </c>
      <c r="F1393">
        <v>312</v>
      </c>
      <c r="G1393" t="s">
        <v>530</v>
      </c>
    </row>
    <row r="1394" spans="1:7">
      <c r="A1394">
        <v>2018</v>
      </c>
      <c r="B1394" t="s">
        <v>453</v>
      </c>
      <c r="C1394" t="s">
        <v>542</v>
      </c>
      <c r="D1394" t="s">
        <v>478</v>
      </c>
      <c r="E1394">
        <v>22</v>
      </c>
      <c r="F1394">
        <v>64</v>
      </c>
      <c r="G1394" t="s">
        <v>530</v>
      </c>
    </row>
    <row r="1395" spans="1:7">
      <c r="A1395">
        <v>2018</v>
      </c>
      <c r="B1395" t="s">
        <v>453</v>
      </c>
      <c r="C1395" t="s">
        <v>542</v>
      </c>
      <c r="D1395" t="s">
        <v>479</v>
      </c>
      <c r="E1395">
        <v>1</v>
      </c>
      <c r="F1395">
        <v>1</v>
      </c>
      <c r="G1395" t="s">
        <v>530</v>
      </c>
    </row>
    <row r="1396" spans="1:7">
      <c r="A1396">
        <v>2018</v>
      </c>
      <c r="B1396" t="s">
        <v>453</v>
      </c>
      <c r="C1396" t="s">
        <v>542</v>
      </c>
      <c r="D1396" t="s">
        <v>480</v>
      </c>
      <c r="E1396">
        <v>56</v>
      </c>
      <c r="F1396">
        <v>171</v>
      </c>
      <c r="G1396" t="s">
        <v>530</v>
      </c>
    </row>
    <row r="1397" spans="1:7">
      <c r="A1397">
        <v>2018</v>
      </c>
      <c r="B1397" t="s">
        <v>453</v>
      </c>
      <c r="C1397" t="s">
        <v>542</v>
      </c>
      <c r="D1397" t="s">
        <v>481</v>
      </c>
      <c r="E1397">
        <v>146</v>
      </c>
      <c r="F1397">
        <v>472</v>
      </c>
      <c r="G1397" t="s">
        <v>530</v>
      </c>
    </row>
    <row r="1398" spans="1:7">
      <c r="A1398">
        <v>2018</v>
      </c>
      <c r="B1398" t="s">
        <v>453</v>
      </c>
      <c r="C1398" t="s">
        <v>542</v>
      </c>
      <c r="D1398" t="s">
        <v>482</v>
      </c>
      <c r="E1398">
        <v>8</v>
      </c>
      <c r="F1398">
        <v>23</v>
      </c>
      <c r="G1398" t="s">
        <v>530</v>
      </c>
    </row>
    <row r="1399" spans="1:7">
      <c r="A1399">
        <v>2018</v>
      </c>
      <c r="B1399" t="s">
        <v>453</v>
      </c>
      <c r="C1399" t="s">
        <v>542</v>
      </c>
      <c r="D1399" t="s">
        <v>483</v>
      </c>
      <c r="E1399">
        <v>4</v>
      </c>
      <c r="F1399">
        <v>4</v>
      </c>
      <c r="G1399" t="s">
        <v>530</v>
      </c>
    </row>
    <row r="1400" spans="1:7">
      <c r="A1400">
        <v>2018</v>
      </c>
      <c r="B1400" t="s">
        <v>453</v>
      </c>
      <c r="C1400" t="s">
        <v>542</v>
      </c>
      <c r="D1400" t="s">
        <v>484</v>
      </c>
      <c r="E1400">
        <v>8</v>
      </c>
      <c r="F1400">
        <v>32</v>
      </c>
      <c r="G1400" t="s">
        <v>530</v>
      </c>
    </row>
    <row r="1401" spans="1:7">
      <c r="A1401">
        <v>2018</v>
      </c>
      <c r="B1401" t="s">
        <v>454</v>
      </c>
      <c r="C1401" t="s">
        <v>541</v>
      </c>
      <c r="D1401" t="s">
        <v>486</v>
      </c>
      <c r="E1401">
        <v>31</v>
      </c>
      <c r="F1401">
        <v>116</v>
      </c>
      <c r="G1401" t="s">
        <v>530</v>
      </c>
    </row>
    <row r="1402" spans="1:7">
      <c r="A1402">
        <v>2018</v>
      </c>
      <c r="B1402" t="s">
        <v>454</v>
      </c>
      <c r="C1402" t="s">
        <v>541</v>
      </c>
      <c r="D1402" t="s">
        <v>487</v>
      </c>
      <c r="E1402">
        <v>30</v>
      </c>
      <c r="F1402">
        <v>94</v>
      </c>
      <c r="G1402" t="s">
        <v>530</v>
      </c>
    </row>
    <row r="1403" spans="1:7">
      <c r="A1403">
        <v>2018</v>
      </c>
      <c r="B1403" t="s">
        <v>454</v>
      </c>
      <c r="C1403" t="s">
        <v>541</v>
      </c>
      <c r="D1403" t="s">
        <v>491</v>
      </c>
      <c r="E1403">
        <v>35</v>
      </c>
      <c r="F1403">
        <v>117</v>
      </c>
      <c r="G1403" t="s">
        <v>530</v>
      </c>
    </row>
    <row r="1404" spans="1:7">
      <c r="A1404">
        <v>2018</v>
      </c>
      <c r="B1404" t="s">
        <v>454</v>
      </c>
      <c r="C1404" t="s">
        <v>541</v>
      </c>
      <c r="D1404" t="s">
        <v>492</v>
      </c>
      <c r="E1404">
        <v>44</v>
      </c>
      <c r="F1404">
        <v>232</v>
      </c>
      <c r="G1404" t="s">
        <v>530</v>
      </c>
    </row>
    <row r="1405" spans="1:7">
      <c r="A1405">
        <v>2018</v>
      </c>
      <c r="B1405" t="s">
        <v>454</v>
      </c>
      <c r="C1405" t="s">
        <v>541</v>
      </c>
      <c r="D1405" t="s">
        <v>493</v>
      </c>
      <c r="E1405">
        <v>5</v>
      </c>
      <c r="F1405">
        <v>9</v>
      </c>
      <c r="G1405" t="s">
        <v>530</v>
      </c>
    </row>
    <row r="1406" spans="1:7">
      <c r="A1406">
        <v>2018</v>
      </c>
      <c r="B1406" t="s">
        <v>454</v>
      </c>
      <c r="C1406" t="s">
        <v>541</v>
      </c>
      <c r="D1406" t="s">
        <v>517</v>
      </c>
      <c r="E1406">
        <v>1</v>
      </c>
      <c r="F1406">
        <v>2</v>
      </c>
      <c r="G1406" t="s">
        <v>530</v>
      </c>
    </row>
    <row r="1407" spans="1:7">
      <c r="A1407">
        <v>2018</v>
      </c>
      <c r="B1407" t="s">
        <v>454</v>
      </c>
      <c r="C1407" t="s">
        <v>541</v>
      </c>
      <c r="D1407" t="s">
        <v>488</v>
      </c>
      <c r="E1407">
        <v>7</v>
      </c>
      <c r="F1407">
        <v>15</v>
      </c>
      <c r="G1407" t="s">
        <v>530</v>
      </c>
    </row>
    <row r="1408" spans="1:7">
      <c r="A1408">
        <v>2018</v>
      </c>
      <c r="B1408" t="s">
        <v>454</v>
      </c>
      <c r="C1408" t="s">
        <v>541</v>
      </c>
      <c r="D1408" t="s">
        <v>489</v>
      </c>
      <c r="E1408">
        <v>18</v>
      </c>
      <c r="F1408">
        <v>50</v>
      </c>
      <c r="G1408" t="s">
        <v>530</v>
      </c>
    </row>
    <row r="1409" spans="1:7">
      <c r="A1409">
        <v>2018</v>
      </c>
      <c r="B1409" t="s">
        <v>454</v>
      </c>
      <c r="C1409" t="s">
        <v>541</v>
      </c>
      <c r="D1409" t="s">
        <v>519</v>
      </c>
      <c r="E1409">
        <v>0</v>
      </c>
      <c r="F1409">
        <v>6</v>
      </c>
      <c r="G1409" t="s">
        <v>530</v>
      </c>
    </row>
    <row r="1410" spans="1:7">
      <c r="A1410">
        <v>2018</v>
      </c>
      <c r="B1410" t="s">
        <v>454</v>
      </c>
      <c r="C1410" t="s">
        <v>541</v>
      </c>
      <c r="D1410" t="s">
        <v>499</v>
      </c>
      <c r="E1410">
        <v>1</v>
      </c>
      <c r="F1410">
        <v>1</v>
      </c>
      <c r="G1410" t="s">
        <v>530</v>
      </c>
    </row>
    <row r="1411" spans="1:7">
      <c r="A1411">
        <v>2018</v>
      </c>
      <c r="B1411" t="s">
        <v>454</v>
      </c>
      <c r="C1411" t="s">
        <v>541</v>
      </c>
      <c r="D1411" t="s">
        <v>465</v>
      </c>
      <c r="E1411">
        <v>5</v>
      </c>
      <c r="F1411">
        <v>20</v>
      </c>
      <c r="G1411" t="s">
        <v>530</v>
      </c>
    </row>
    <row r="1412" spans="1:7">
      <c r="A1412">
        <v>2018</v>
      </c>
      <c r="B1412" t="s">
        <v>454</v>
      </c>
      <c r="C1412" t="s">
        <v>541</v>
      </c>
      <c r="D1412" t="s">
        <v>500</v>
      </c>
      <c r="E1412">
        <v>2</v>
      </c>
      <c r="F1412">
        <v>2</v>
      </c>
      <c r="G1412" t="s">
        <v>530</v>
      </c>
    </row>
    <row r="1413" spans="1:7">
      <c r="A1413">
        <v>2018</v>
      </c>
      <c r="B1413" t="s">
        <v>454</v>
      </c>
      <c r="C1413" t="s">
        <v>541</v>
      </c>
      <c r="D1413" t="s">
        <v>534</v>
      </c>
      <c r="E1413">
        <v>4</v>
      </c>
      <c r="F1413">
        <v>8</v>
      </c>
      <c r="G1413" t="s">
        <v>530</v>
      </c>
    </row>
    <row r="1414" spans="1:7">
      <c r="A1414">
        <v>2018</v>
      </c>
      <c r="B1414" t="s">
        <v>454</v>
      </c>
      <c r="C1414" t="s">
        <v>541</v>
      </c>
      <c r="D1414" t="s">
        <v>502</v>
      </c>
      <c r="E1414">
        <v>18</v>
      </c>
      <c r="F1414">
        <v>96</v>
      </c>
      <c r="G1414" t="s">
        <v>530</v>
      </c>
    </row>
    <row r="1415" spans="1:7">
      <c r="A1415">
        <v>2018</v>
      </c>
      <c r="B1415" t="s">
        <v>454</v>
      </c>
      <c r="C1415" t="s">
        <v>541</v>
      </c>
      <c r="D1415" t="s">
        <v>503</v>
      </c>
      <c r="E1415">
        <v>3</v>
      </c>
      <c r="F1415">
        <v>6</v>
      </c>
      <c r="G1415" t="s">
        <v>530</v>
      </c>
    </row>
    <row r="1416" spans="1:7">
      <c r="A1416">
        <v>2018</v>
      </c>
      <c r="B1416" t="s">
        <v>454</v>
      </c>
      <c r="C1416" t="s">
        <v>541</v>
      </c>
      <c r="D1416" t="s">
        <v>505</v>
      </c>
      <c r="E1416">
        <v>1</v>
      </c>
      <c r="F1416">
        <v>4</v>
      </c>
      <c r="G1416" t="s">
        <v>530</v>
      </c>
    </row>
    <row r="1417" spans="1:7">
      <c r="A1417">
        <v>2018</v>
      </c>
      <c r="B1417" t="s">
        <v>454</v>
      </c>
      <c r="C1417" t="s">
        <v>541</v>
      </c>
      <c r="D1417" t="s">
        <v>506</v>
      </c>
      <c r="E1417">
        <v>2</v>
      </c>
      <c r="F1417">
        <v>12</v>
      </c>
      <c r="G1417" t="s">
        <v>530</v>
      </c>
    </row>
    <row r="1418" spans="1:7">
      <c r="A1418">
        <v>2018</v>
      </c>
      <c r="B1418" t="s">
        <v>454</v>
      </c>
      <c r="C1418" t="s">
        <v>541</v>
      </c>
      <c r="D1418" t="s">
        <v>467</v>
      </c>
      <c r="E1418">
        <v>11</v>
      </c>
      <c r="F1418">
        <v>20</v>
      </c>
      <c r="G1418" t="s">
        <v>530</v>
      </c>
    </row>
    <row r="1419" spans="1:7">
      <c r="A1419">
        <v>2018</v>
      </c>
      <c r="B1419" t="s">
        <v>454</v>
      </c>
      <c r="C1419" t="s">
        <v>541</v>
      </c>
      <c r="D1419" t="s">
        <v>509</v>
      </c>
      <c r="E1419">
        <v>10</v>
      </c>
      <c r="F1419">
        <v>20</v>
      </c>
      <c r="G1419" t="s">
        <v>530</v>
      </c>
    </row>
    <row r="1420" spans="1:7">
      <c r="A1420">
        <v>2018</v>
      </c>
      <c r="B1420" t="s">
        <v>454</v>
      </c>
      <c r="C1420" t="s">
        <v>541</v>
      </c>
      <c r="D1420" t="s">
        <v>496</v>
      </c>
      <c r="E1420">
        <v>5</v>
      </c>
      <c r="F1420">
        <v>20</v>
      </c>
      <c r="G1420" t="s">
        <v>530</v>
      </c>
    </row>
    <row r="1421" spans="1:7">
      <c r="A1421">
        <v>2018</v>
      </c>
      <c r="B1421" t="s">
        <v>454</v>
      </c>
      <c r="C1421" t="s">
        <v>541</v>
      </c>
      <c r="D1421" t="s">
        <v>514</v>
      </c>
      <c r="E1421">
        <v>12</v>
      </c>
      <c r="F1421">
        <v>30</v>
      </c>
      <c r="G1421" t="s">
        <v>530</v>
      </c>
    </row>
    <row r="1422" spans="1:7">
      <c r="A1422">
        <v>2018</v>
      </c>
      <c r="B1422" t="s">
        <v>454</v>
      </c>
      <c r="C1422" t="s">
        <v>542</v>
      </c>
      <c r="D1422" t="s">
        <v>468</v>
      </c>
      <c r="E1422">
        <v>14</v>
      </c>
      <c r="F1422">
        <v>42</v>
      </c>
      <c r="G1422" t="s">
        <v>530</v>
      </c>
    </row>
    <row r="1423" spans="1:7">
      <c r="A1423">
        <v>2018</v>
      </c>
      <c r="B1423" t="s">
        <v>454</v>
      </c>
      <c r="C1423" t="s">
        <v>542</v>
      </c>
      <c r="D1423" t="s">
        <v>469</v>
      </c>
      <c r="E1423">
        <v>26</v>
      </c>
      <c r="F1423">
        <v>88</v>
      </c>
      <c r="G1423" t="s">
        <v>530</v>
      </c>
    </row>
    <row r="1424" spans="1:7">
      <c r="A1424">
        <v>2018</v>
      </c>
      <c r="B1424" t="s">
        <v>454</v>
      </c>
      <c r="C1424" t="s">
        <v>542</v>
      </c>
      <c r="D1424" t="s">
        <v>470</v>
      </c>
      <c r="E1424">
        <v>4</v>
      </c>
      <c r="F1424">
        <v>18</v>
      </c>
      <c r="G1424" t="s">
        <v>530</v>
      </c>
    </row>
    <row r="1425" spans="1:7">
      <c r="A1425">
        <v>2018</v>
      </c>
      <c r="B1425" t="s">
        <v>454</v>
      </c>
      <c r="C1425" t="s">
        <v>542</v>
      </c>
      <c r="D1425" t="s">
        <v>471</v>
      </c>
      <c r="E1425">
        <v>3</v>
      </c>
      <c r="F1425">
        <v>18</v>
      </c>
      <c r="G1425" t="s">
        <v>530</v>
      </c>
    </row>
    <row r="1426" spans="1:7">
      <c r="A1426">
        <v>2018</v>
      </c>
      <c r="B1426" t="s">
        <v>454</v>
      </c>
      <c r="C1426" t="s">
        <v>542</v>
      </c>
      <c r="D1426" t="s">
        <v>472</v>
      </c>
      <c r="E1426">
        <v>7</v>
      </c>
      <c r="F1426">
        <v>10</v>
      </c>
      <c r="G1426" t="s">
        <v>530</v>
      </c>
    </row>
    <row r="1427" spans="1:7">
      <c r="A1427">
        <v>2018</v>
      </c>
      <c r="B1427" t="s">
        <v>454</v>
      </c>
      <c r="C1427" t="s">
        <v>542</v>
      </c>
      <c r="D1427" t="s">
        <v>473</v>
      </c>
      <c r="E1427">
        <v>11</v>
      </c>
      <c r="F1427">
        <v>33</v>
      </c>
      <c r="G1427" t="s">
        <v>530</v>
      </c>
    </row>
    <row r="1428" spans="1:7">
      <c r="A1428">
        <v>2018</v>
      </c>
      <c r="B1428" t="s">
        <v>454</v>
      </c>
      <c r="C1428" t="s">
        <v>542</v>
      </c>
      <c r="D1428" t="s">
        <v>474</v>
      </c>
      <c r="E1428">
        <v>18</v>
      </c>
      <c r="F1428">
        <v>65</v>
      </c>
      <c r="G1428" t="s">
        <v>530</v>
      </c>
    </row>
    <row r="1429" spans="1:7">
      <c r="A1429">
        <v>2018</v>
      </c>
      <c r="B1429" t="s">
        <v>454</v>
      </c>
      <c r="C1429" t="s">
        <v>542</v>
      </c>
      <c r="D1429" t="s">
        <v>475</v>
      </c>
      <c r="E1429">
        <v>7</v>
      </c>
      <c r="F1429">
        <v>15</v>
      </c>
      <c r="G1429" t="s">
        <v>530</v>
      </c>
    </row>
    <row r="1430" spans="1:7">
      <c r="A1430">
        <v>2018</v>
      </c>
      <c r="B1430" t="s">
        <v>454</v>
      </c>
      <c r="C1430" t="s">
        <v>542</v>
      </c>
      <c r="D1430" t="s">
        <v>476</v>
      </c>
      <c r="E1430">
        <v>5</v>
      </c>
      <c r="F1430">
        <v>7</v>
      </c>
      <c r="G1430" t="s">
        <v>530</v>
      </c>
    </row>
    <row r="1431" spans="1:7">
      <c r="A1431">
        <v>2018</v>
      </c>
      <c r="B1431" t="s">
        <v>454</v>
      </c>
      <c r="C1431" t="s">
        <v>542</v>
      </c>
      <c r="D1431" t="s">
        <v>477</v>
      </c>
      <c r="E1431">
        <v>18</v>
      </c>
      <c r="F1431">
        <v>47</v>
      </c>
      <c r="G1431" t="s">
        <v>530</v>
      </c>
    </row>
    <row r="1432" spans="1:7">
      <c r="A1432">
        <v>2018</v>
      </c>
      <c r="B1432" t="s">
        <v>454</v>
      </c>
      <c r="C1432" t="s">
        <v>542</v>
      </c>
      <c r="D1432" t="s">
        <v>478</v>
      </c>
      <c r="E1432">
        <v>5</v>
      </c>
      <c r="F1432">
        <v>8</v>
      </c>
      <c r="G1432" t="s">
        <v>530</v>
      </c>
    </row>
    <row r="1433" spans="1:7">
      <c r="A1433">
        <v>2018</v>
      </c>
      <c r="B1433" t="s">
        <v>454</v>
      </c>
      <c r="C1433" t="s">
        <v>542</v>
      </c>
      <c r="D1433" t="s">
        <v>479</v>
      </c>
      <c r="E1433">
        <v>2</v>
      </c>
      <c r="F1433">
        <v>4</v>
      </c>
      <c r="G1433" t="s">
        <v>530</v>
      </c>
    </row>
    <row r="1434" spans="1:7">
      <c r="A1434">
        <v>2018</v>
      </c>
      <c r="B1434" t="s">
        <v>454</v>
      </c>
      <c r="C1434" t="s">
        <v>542</v>
      </c>
      <c r="D1434" t="s">
        <v>480</v>
      </c>
      <c r="E1434">
        <v>12</v>
      </c>
      <c r="F1434">
        <v>28</v>
      </c>
      <c r="G1434" t="s">
        <v>530</v>
      </c>
    </row>
    <row r="1435" spans="1:7">
      <c r="A1435">
        <v>2018</v>
      </c>
      <c r="B1435" t="s">
        <v>454</v>
      </c>
      <c r="C1435" t="s">
        <v>542</v>
      </c>
      <c r="D1435" t="s">
        <v>481</v>
      </c>
      <c r="E1435">
        <v>76</v>
      </c>
      <c r="F1435">
        <v>125</v>
      </c>
      <c r="G1435" t="s">
        <v>530</v>
      </c>
    </row>
    <row r="1436" spans="1:7">
      <c r="A1436">
        <v>2018</v>
      </c>
      <c r="B1436" t="s">
        <v>454</v>
      </c>
      <c r="C1436" t="s">
        <v>542</v>
      </c>
      <c r="D1436" t="s">
        <v>482</v>
      </c>
      <c r="E1436">
        <v>2</v>
      </c>
      <c r="F1436">
        <v>4</v>
      </c>
      <c r="G1436" t="s">
        <v>530</v>
      </c>
    </row>
    <row r="1437" spans="1:7">
      <c r="A1437">
        <v>2018</v>
      </c>
      <c r="B1437" t="s">
        <v>454</v>
      </c>
      <c r="C1437" t="s">
        <v>542</v>
      </c>
      <c r="D1437" t="s">
        <v>483</v>
      </c>
      <c r="E1437">
        <v>4</v>
      </c>
      <c r="F1437">
        <v>7</v>
      </c>
      <c r="G1437" t="s">
        <v>530</v>
      </c>
    </row>
    <row r="1438" spans="1:7">
      <c r="A1438">
        <v>2018</v>
      </c>
      <c r="B1438" t="s">
        <v>454</v>
      </c>
      <c r="C1438" t="s">
        <v>542</v>
      </c>
      <c r="D1438" t="s">
        <v>484</v>
      </c>
      <c r="E1438">
        <v>12</v>
      </c>
      <c r="F1438">
        <v>42</v>
      </c>
      <c r="G1438" t="s">
        <v>530</v>
      </c>
    </row>
    <row r="1439" spans="1:7">
      <c r="A1439">
        <v>2018</v>
      </c>
      <c r="B1439" t="s">
        <v>454</v>
      </c>
      <c r="C1439" t="s">
        <v>542</v>
      </c>
      <c r="D1439" t="s">
        <v>497</v>
      </c>
      <c r="E1439">
        <v>1</v>
      </c>
      <c r="F1439">
        <v>7</v>
      </c>
      <c r="G1439" t="s">
        <v>530</v>
      </c>
    </row>
    <row r="1440" spans="1:7">
      <c r="A1440">
        <v>2018</v>
      </c>
      <c r="B1440" t="s">
        <v>454</v>
      </c>
      <c r="C1440" t="s">
        <v>542</v>
      </c>
      <c r="D1440" t="s">
        <v>516</v>
      </c>
      <c r="E1440">
        <v>4</v>
      </c>
      <c r="F1440">
        <v>12</v>
      </c>
      <c r="G1440" t="s">
        <v>530</v>
      </c>
    </row>
    <row r="1441" spans="1:7">
      <c r="A1441">
        <v>2018</v>
      </c>
      <c r="B1441" t="s">
        <v>454</v>
      </c>
      <c r="C1441" t="s">
        <v>542</v>
      </c>
      <c r="D1441" t="s">
        <v>485</v>
      </c>
      <c r="E1441">
        <v>3</v>
      </c>
      <c r="F1441">
        <v>12</v>
      </c>
      <c r="G1441" t="s">
        <v>530</v>
      </c>
    </row>
    <row r="1442" spans="1:7">
      <c r="A1442">
        <v>2018</v>
      </c>
      <c r="B1442" t="s">
        <v>455</v>
      </c>
      <c r="C1442" t="s">
        <v>541</v>
      </c>
      <c r="D1442" t="s">
        <v>486</v>
      </c>
      <c r="E1442">
        <v>24</v>
      </c>
      <c r="F1442">
        <v>63</v>
      </c>
      <c r="G1442" t="s">
        <v>530</v>
      </c>
    </row>
    <row r="1443" spans="1:7">
      <c r="A1443">
        <v>2018</v>
      </c>
      <c r="B1443" t="s">
        <v>455</v>
      </c>
      <c r="C1443" t="s">
        <v>541</v>
      </c>
      <c r="D1443" t="s">
        <v>487</v>
      </c>
      <c r="E1443">
        <v>19</v>
      </c>
      <c r="F1443">
        <v>74</v>
      </c>
      <c r="G1443" t="s">
        <v>530</v>
      </c>
    </row>
    <row r="1444" spans="1:7">
      <c r="A1444">
        <v>2018</v>
      </c>
      <c r="B1444" t="s">
        <v>455</v>
      </c>
      <c r="C1444" t="s">
        <v>541</v>
      </c>
      <c r="D1444" t="s">
        <v>491</v>
      </c>
      <c r="E1444">
        <v>20</v>
      </c>
      <c r="F1444">
        <v>80</v>
      </c>
      <c r="G1444" t="s">
        <v>530</v>
      </c>
    </row>
    <row r="1445" spans="1:7">
      <c r="A1445">
        <v>2018</v>
      </c>
      <c r="B1445" t="s">
        <v>455</v>
      </c>
      <c r="C1445" t="s">
        <v>541</v>
      </c>
      <c r="D1445" t="s">
        <v>492</v>
      </c>
      <c r="E1445">
        <v>19</v>
      </c>
      <c r="F1445">
        <v>63</v>
      </c>
      <c r="G1445" t="s">
        <v>530</v>
      </c>
    </row>
    <row r="1446" spans="1:7">
      <c r="A1446">
        <v>2018</v>
      </c>
      <c r="B1446" t="s">
        <v>455</v>
      </c>
      <c r="C1446" t="s">
        <v>541</v>
      </c>
      <c r="D1446" t="s">
        <v>489</v>
      </c>
      <c r="E1446">
        <v>3</v>
      </c>
      <c r="F1446">
        <v>10</v>
      </c>
      <c r="G1446" t="s">
        <v>530</v>
      </c>
    </row>
    <row r="1447" spans="1:7">
      <c r="A1447">
        <v>2018</v>
      </c>
      <c r="B1447" t="s">
        <v>455</v>
      </c>
      <c r="C1447" t="s">
        <v>541</v>
      </c>
      <c r="D1447" t="s">
        <v>465</v>
      </c>
      <c r="E1447">
        <v>5</v>
      </c>
      <c r="F1447">
        <v>33</v>
      </c>
      <c r="G1447" t="s">
        <v>530</v>
      </c>
    </row>
    <row r="1448" spans="1:7">
      <c r="A1448">
        <v>2018</v>
      </c>
      <c r="B1448" t="s">
        <v>455</v>
      </c>
      <c r="C1448" t="s">
        <v>541</v>
      </c>
      <c r="D1448" t="s">
        <v>500</v>
      </c>
      <c r="E1448">
        <v>5</v>
      </c>
      <c r="F1448">
        <v>5</v>
      </c>
      <c r="G1448" t="s">
        <v>530</v>
      </c>
    </row>
    <row r="1449" spans="1:7">
      <c r="A1449">
        <v>2018</v>
      </c>
      <c r="B1449" t="s">
        <v>455</v>
      </c>
      <c r="C1449" t="s">
        <v>541</v>
      </c>
      <c r="D1449" t="s">
        <v>534</v>
      </c>
      <c r="E1449">
        <v>0</v>
      </c>
      <c r="F1449">
        <v>8</v>
      </c>
      <c r="G1449" t="s">
        <v>530</v>
      </c>
    </row>
    <row r="1450" spans="1:7">
      <c r="A1450">
        <v>2018</v>
      </c>
      <c r="B1450" t="s">
        <v>455</v>
      </c>
      <c r="C1450" t="s">
        <v>541</v>
      </c>
      <c r="D1450" t="s">
        <v>527</v>
      </c>
      <c r="E1450">
        <v>6</v>
      </c>
      <c r="F1450">
        <v>9</v>
      </c>
      <c r="G1450" t="s">
        <v>530</v>
      </c>
    </row>
    <row r="1451" spans="1:7">
      <c r="A1451">
        <v>2018</v>
      </c>
      <c r="B1451" t="s">
        <v>455</v>
      </c>
      <c r="C1451" t="s">
        <v>541</v>
      </c>
      <c r="D1451" t="s">
        <v>502</v>
      </c>
      <c r="E1451">
        <v>0</v>
      </c>
      <c r="F1451">
        <v>39</v>
      </c>
      <c r="G1451" t="s">
        <v>530</v>
      </c>
    </row>
    <row r="1452" spans="1:7">
      <c r="A1452">
        <v>2018</v>
      </c>
      <c r="B1452" t="s">
        <v>455</v>
      </c>
      <c r="C1452" t="s">
        <v>541</v>
      </c>
      <c r="D1452" t="s">
        <v>532</v>
      </c>
      <c r="E1452">
        <v>2</v>
      </c>
      <c r="F1452">
        <v>4</v>
      </c>
      <c r="G1452" t="s">
        <v>530</v>
      </c>
    </row>
    <row r="1453" spans="1:7">
      <c r="A1453">
        <v>2018</v>
      </c>
      <c r="B1453" t="s">
        <v>455</v>
      </c>
      <c r="C1453" t="s">
        <v>541</v>
      </c>
      <c r="D1453" t="s">
        <v>467</v>
      </c>
      <c r="E1453">
        <v>6</v>
      </c>
      <c r="F1453">
        <v>18</v>
      </c>
      <c r="G1453" t="s">
        <v>530</v>
      </c>
    </row>
    <row r="1454" spans="1:7">
      <c r="A1454">
        <v>2018</v>
      </c>
      <c r="B1454" t="s">
        <v>455</v>
      </c>
      <c r="C1454" t="s">
        <v>541</v>
      </c>
      <c r="D1454" t="s">
        <v>496</v>
      </c>
      <c r="E1454">
        <v>0</v>
      </c>
      <c r="F1454">
        <v>2</v>
      </c>
      <c r="G1454" t="s">
        <v>530</v>
      </c>
    </row>
    <row r="1455" spans="1:7">
      <c r="A1455">
        <v>2018</v>
      </c>
      <c r="B1455" t="s">
        <v>455</v>
      </c>
      <c r="C1455" t="s">
        <v>541</v>
      </c>
      <c r="D1455" t="s">
        <v>514</v>
      </c>
      <c r="E1455">
        <v>2</v>
      </c>
      <c r="F1455">
        <v>10</v>
      </c>
      <c r="G1455" t="s">
        <v>530</v>
      </c>
    </row>
    <row r="1456" spans="1:7">
      <c r="A1456">
        <v>2018</v>
      </c>
      <c r="B1456" t="s">
        <v>455</v>
      </c>
      <c r="C1456" t="s">
        <v>541</v>
      </c>
      <c r="D1456" t="s">
        <v>515</v>
      </c>
      <c r="E1456">
        <v>3</v>
      </c>
      <c r="F1456">
        <v>6</v>
      </c>
      <c r="G1456" t="s">
        <v>530</v>
      </c>
    </row>
    <row r="1457" spans="1:7">
      <c r="A1457">
        <v>2018</v>
      </c>
      <c r="B1457" t="s">
        <v>455</v>
      </c>
      <c r="C1457" t="s">
        <v>542</v>
      </c>
      <c r="D1457" t="s">
        <v>468</v>
      </c>
      <c r="E1457">
        <v>3</v>
      </c>
      <c r="F1457">
        <v>6</v>
      </c>
      <c r="G1457" t="s">
        <v>530</v>
      </c>
    </row>
    <row r="1458" spans="1:7">
      <c r="A1458">
        <v>2018</v>
      </c>
      <c r="B1458" t="s">
        <v>455</v>
      </c>
      <c r="C1458" t="s">
        <v>542</v>
      </c>
      <c r="D1458" t="s">
        <v>469</v>
      </c>
      <c r="E1458">
        <v>13</v>
      </c>
      <c r="F1458">
        <v>25</v>
      </c>
      <c r="G1458" t="s">
        <v>530</v>
      </c>
    </row>
    <row r="1459" spans="1:7">
      <c r="A1459">
        <v>2018</v>
      </c>
      <c r="B1459" t="s">
        <v>455</v>
      </c>
      <c r="C1459" t="s">
        <v>542</v>
      </c>
      <c r="D1459" t="s">
        <v>470</v>
      </c>
      <c r="E1459">
        <v>7</v>
      </c>
      <c r="F1459">
        <v>17</v>
      </c>
      <c r="G1459" t="s">
        <v>530</v>
      </c>
    </row>
    <row r="1460" spans="1:7">
      <c r="A1460">
        <v>2018</v>
      </c>
      <c r="B1460" t="s">
        <v>455</v>
      </c>
      <c r="C1460" t="s">
        <v>542</v>
      </c>
      <c r="D1460" t="s">
        <v>472</v>
      </c>
      <c r="E1460">
        <v>1</v>
      </c>
      <c r="F1460">
        <v>9</v>
      </c>
      <c r="G1460" t="s">
        <v>530</v>
      </c>
    </row>
    <row r="1461" spans="1:7">
      <c r="A1461">
        <v>2018</v>
      </c>
      <c r="B1461" t="s">
        <v>455</v>
      </c>
      <c r="C1461" t="s">
        <v>542</v>
      </c>
      <c r="D1461" t="s">
        <v>473</v>
      </c>
      <c r="E1461">
        <v>1</v>
      </c>
      <c r="F1461">
        <v>2</v>
      </c>
      <c r="G1461" t="s">
        <v>530</v>
      </c>
    </row>
    <row r="1462" spans="1:7">
      <c r="A1462">
        <v>2018</v>
      </c>
      <c r="B1462" t="s">
        <v>455</v>
      </c>
      <c r="C1462" t="s">
        <v>542</v>
      </c>
      <c r="D1462" t="s">
        <v>474</v>
      </c>
      <c r="E1462">
        <v>6</v>
      </c>
      <c r="F1462">
        <v>55</v>
      </c>
      <c r="G1462" t="s">
        <v>530</v>
      </c>
    </row>
    <row r="1463" spans="1:7">
      <c r="A1463">
        <v>2018</v>
      </c>
      <c r="B1463" t="s">
        <v>455</v>
      </c>
      <c r="C1463" t="s">
        <v>542</v>
      </c>
      <c r="D1463" t="s">
        <v>476</v>
      </c>
      <c r="E1463">
        <v>3</v>
      </c>
      <c r="F1463">
        <v>3</v>
      </c>
      <c r="G1463" t="s">
        <v>530</v>
      </c>
    </row>
    <row r="1464" spans="1:7">
      <c r="A1464">
        <v>2018</v>
      </c>
      <c r="B1464" t="s">
        <v>455</v>
      </c>
      <c r="C1464" t="s">
        <v>542</v>
      </c>
      <c r="D1464" t="s">
        <v>478</v>
      </c>
      <c r="E1464">
        <v>1</v>
      </c>
      <c r="F1464">
        <v>2</v>
      </c>
      <c r="G1464" t="s">
        <v>530</v>
      </c>
    </row>
    <row r="1465" spans="1:7">
      <c r="A1465">
        <v>2018</v>
      </c>
      <c r="B1465" t="s">
        <v>455</v>
      </c>
      <c r="C1465" t="s">
        <v>542</v>
      </c>
      <c r="D1465" t="s">
        <v>481</v>
      </c>
      <c r="E1465">
        <v>22</v>
      </c>
      <c r="F1465">
        <v>25</v>
      </c>
      <c r="G1465" t="s">
        <v>530</v>
      </c>
    </row>
    <row r="1466" spans="1:7">
      <c r="A1466">
        <v>2018</v>
      </c>
      <c r="B1466" t="s">
        <v>455</v>
      </c>
      <c r="C1466" t="s">
        <v>542</v>
      </c>
      <c r="D1466" t="s">
        <v>482</v>
      </c>
      <c r="E1466">
        <v>4</v>
      </c>
      <c r="F1466">
        <v>6</v>
      </c>
      <c r="G1466" t="s">
        <v>530</v>
      </c>
    </row>
    <row r="1467" spans="1:7">
      <c r="A1467">
        <v>2018</v>
      </c>
      <c r="B1467" t="s">
        <v>455</v>
      </c>
      <c r="C1467" t="s">
        <v>542</v>
      </c>
      <c r="D1467" t="s">
        <v>484</v>
      </c>
      <c r="E1467">
        <v>3</v>
      </c>
      <c r="F1467">
        <v>12</v>
      </c>
      <c r="G1467" t="s">
        <v>530</v>
      </c>
    </row>
    <row r="1468" spans="1:7">
      <c r="A1468">
        <v>2018</v>
      </c>
      <c r="B1468" t="s">
        <v>456</v>
      </c>
      <c r="C1468" t="s">
        <v>541</v>
      </c>
      <c r="D1468" t="s">
        <v>486</v>
      </c>
      <c r="E1468">
        <v>2</v>
      </c>
      <c r="F1468">
        <v>4</v>
      </c>
      <c r="G1468" t="s">
        <v>530</v>
      </c>
    </row>
    <row r="1469" spans="1:7">
      <c r="A1469">
        <v>2018</v>
      </c>
      <c r="B1469" t="s">
        <v>456</v>
      </c>
      <c r="C1469" t="s">
        <v>541</v>
      </c>
      <c r="D1469" t="s">
        <v>491</v>
      </c>
      <c r="E1469">
        <v>2</v>
      </c>
      <c r="F1469">
        <v>12</v>
      </c>
      <c r="G1469" t="s">
        <v>530</v>
      </c>
    </row>
    <row r="1470" spans="1:7">
      <c r="A1470">
        <v>2018</v>
      </c>
      <c r="B1470" t="s">
        <v>456</v>
      </c>
      <c r="C1470" t="s">
        <v>541</v>
      </c>
      <c r="D1470" t="s">
        <v>492</v>
      </c>
      <c r="E1470">
        <v>0</v>
      </c>
      <c r="F1470">
        <v>2</v>
      </c>
      <c r="G1470" t="s">
        <v>530</v>
      </c>
    </row>
    <row r="1471" spans="1:7">
      <c r="A1471">
        <v>2018</v>
      </c>
      <c r="B1471" t="s">
        <v>456</v>
      </c>
      <c r="C1471" t="s">
        <v>541</v>
      </c>
      <c r="D1471" t="s">
        <v>489</v>
      </c>
      <c r="E1471">
        <v>0</v>
      </c>
      <c r="F1471">
        <v>0</v>
      </c>
      <c r="G1471" t="s">
        <v>530</v>
      </c>
    </row>
    <row r="1472" spans="1:7">
      <c r="A1472">
        <v>2018</v>
      </c>
      <c r="B1472" t="s">
        <v>456</v>
      </c>
      <c r="C1472" t="s">
        <v>541</v>
      </c>
      <c r="D1472" t="s">
        <v>500</v>
      </c>
      <c r="E1472">
        <v>0</v>
      </c>
      <c r="F1472">
        <v>6</v>
      </c>
      <c r="G1472" t="s">
        <v>530</v>
      </c>
    </row>
    <row r="1473" spans="1:7">
      <c r="A1473">
        <v>2018</v>
      </c>
      <c r="B1473" t="s">
        <v>456</v>
      </c>
      <c r="C1473" t="s">
        <v>542</v>
      </c>
      <c r="D1473" t="s">
        <v>469</v>
      </c>
      <c r="E1473">
        <v>6</v>
      </c>
      <c r="F1473">
        <v>8</v>
      </c>
      <c r="G1473" t="s">
        <v>530</v>
      </c>
    </row>
    <row r="1474" spans="1:7">
      <c r="A1474">
        <v>2018</v>
      </c>
      <c r="B1474" t="s">
        <v>456</v>
      </c>
      <c r="C1474" t="s">
        <v>542</v>
      </c>
      <c r="D1474" t="s">
        <v>470</v>
      </c>
      <c r="E1474">
        <v>1</v>
      </c>
      <c r="F1474">
        <v>3</v>
      </c>
      <c r="G1474" t="s">
        <v>530</v>
      </c>
    </row>
    <row r="1475" spans="1:7">
      <c r="A1475">
        <v>2018</v>
      </c>
      <c r="B1475" t="s">
        <v>456</v>
      </c>
      <c r="C1475" t="s">
        <v>542</v>
      </c>
      <c r="D1475" t="s">
        <v>472</v>
      </c>
      <c r="E1475">
        <v>6</v>
      </c>
      <c r="F1475">
        <v>36</v>
      </c>
      <c r="G1475" t="s">
        <v>530</v>
      </c>
    </row>
    <row r="1476" spans="1:7">
      <c r="A1476">
        <v>2018</v>
      </c>
      <c r="B1476" t="s">
        <v>456</v>
      </c>
      <c r="C1476" t="s">
        <v>542</v>
      </c>
      <c r="D1476" t="s">
        <v>473</v>
      </c>
      <c r="E1476">
        <v>2</v>
      </c>
      <c r="F1476">
        <v>2</v>
      </c>
      <c r="G1476" t="s">
        <v>530</v>
      </c>
    </row>
    <row r="1477" spans="1:7">
      <c r="A1477">
        <v>2018</v>
      </c>
      <c r="B1477" t="s">
        <v>456</v>
      </c>
      <c r="C1477" t="s">
        <v>542</v>
      </c>
      <c r="D1477" t="s">
        <v>474</v>
      </c>
      <c r="E1477">
        <v>0</v>
      </c>
      <c r="F1477">
        <v>0</v>
      </c>
      <c r="G1477" t="s">
        <v>530</v>
      </c>
    </row>
    <row r="1478" spans="1:7">
      <c r="A1478">
        <v>2018</v>
      </c>
      <c r="B1478" t="s">
        <v>456</v>
      </c>
      <c r="C1478" t="s">
        <v>542</v>
      </c>
      <c r="D1478" t="s">
        <v>481</v>
      </c>
      <c r="E1478">
        <v>22</v>
      </c>
      <c r="F1478">
        <v>28</v>
      </c>
      <c r="G1478" t="s">
        <v>530</v>
      </c>
    </row>
    <row r="1479" spans="1:7">
      <c r="A1479">
        <v>2018</v>
      </c>
      <c r="B1479" t="s">
        <v>456</v>
      </c>
      <c r="C1479" t="s">
        <v>542</v>
      </c>
      <c r="D1479" t="s">
        <v>483</v>
      </c>
      <c r="E1479">
        <v>5</v>
      </c>
      <c r="F1479">
        <v>7</v>
      </c>
      <c r="G1479" t="s">
        <v>530</v>
      </c>
    </row>
    <row r="1480" spans="1:7">
      <c r="A1480">
        <v>2018</v>
      </c>
      <c r="B1480" t="s">
        <v>456</v>
      </c>
      <c r="C1480" t="s">
        <v>542</v>
      </c>
      <c r="D1480" t="s">
        <v>484</v>
      </c>
      <c r="E1480">
        <v>1</v>
      </c>
      <c r="F1480">
        <v>1</v>
      </c>
      <c r="G1480" t="s">
        <v>530</v>
      </c>
    </row>
    <row r="1481" spans="1:7">
      <c r="A1481">
        <v>2018</v>
      </c>
      <c r="B1481" t="s">
        <v>457</v>
      </c>
      <c r="C1481" t="s">
        <v>541</v>
      </c>
      <c r="D1481" t="s">
        <v>486</v>
      </c>
      <c r="E1481">
        <v>4</v>
      </c>
      <c r="F1481">
        <v>6</v>
      </c>
      <c r="G1481" t="s">
        <v>530</v>
      </c>
    </row>
    <row r="1482" spans="1:7">
      <c r="A1482">
        <v>2018</v>
      </c>
      <c r="B1482" t="s">
        <v>457</v>
      </c>
      <c r="C1482" t="s">
        <v>541</v>
      </c>
      <c r="D1482" t="s">
        <v>491</v>
      </c>
      <c r="E1482">
        <v>3</v>
      </c>
      <c r="F1482">
        <v>30</v>
      </c>
      <c r="G1482" t="s">
        <v>530</v>
      </c>
    </row>
    <row r="1483" spans="1:7">
      <c r="A1483">
        <v>2018</v>
      </c>
      <c r="B1483" t="s">
        <v>457</v>
      </c>
      <c r="C1483" t="s">
        <v>541</v>
      </c>
      <c r="D1483" t="s">
        <v>503</v>
      </c>
      <c r="E1483">
        <v>2</v>
      </c>
      <c r="F1483">
        <v>8</v>
      </c>
      <c r="G1483" t="s">
        <v>530</v>
      </c>
    </row>
    <row r="1484" spans="1:7">
      <c r="A1484">
        <v>2018</v>
      </c>
      <c r="B1484" t="s">
        <v>457</v>
      </c>
      <c r="C1484" t="s">
        <v>542</v>
      </c>
      <c r="D1484" t="s">
        <v>469</v>
      </c>
      <c r="E1484">
        <v>4</v>
      </c>
      <c r="F1484">
        <v>14</v>
      </c>
      <c r="G1484" t="s">
        <v>530</v>
      </c>
    </row>
    <row r="1485" spans="1:7">
      <c r="A1485">
        <v>2018</v>
      </c>
      <c r="B1485" t="s">
        <v>457</v>
      </c>
      <c r="C1485" t="s">
        <v>542</v>
      </c>
      <c r="D1485" t="s">
        <v>471</v>
      </c>
      <c r="E1485">
        <v>3</v>
      </c>
      <c r="F1485">
        <v>6</v>
      </c>
      <c r="G1485" t="s">
        <v>530</v>
      </c>
    </row>
    <row r="1486" spans="1:7">
      <c r="A1486">
        <v>2018</v>
      </c>
      <c r="B1486" t="s">
        <v>457</v>
      </c>
      <c r="C1486" t="s">
        <v>542</v>
      </c>
      <c r="D1486" t="s">
        <v>472</v>
      </c>
      <c r="E1486">
        <v>0</v>
      </c>
      <c r="F1486">
        <v>4</v>
      </c>
      <c r="G1486" t="s">
        <v>530</v>
      </c>
    </row>
    <row r="1487" spans="1:7">
      <c r="A1487">
        <v>2018</v>
      </c>
      <c r="B1487" t="s">
        <v>457</v>
      </c>
      <c r="C1487" t="s">
        <v>542</v>
      </c>
      <c r="D1487" t="s">
        <v>477</v>
      </c>
      <c r="E1487">
        <v>9</v>
      </c>
      <c r="F1487">
        <v>19</v>
      </c>
      <c r="G1487" t="s">
        <v>530</v>
      </c>
    </row>
    <row r="1488" spans="1:7">
      <c r="A1488">
        <v>2018</v>
      </c>
      <c r="B1488" t="s">
        <v>457</v>
      </c>
      <c r="C1488" t="s">
        <v>542</v>
      </c>
      <c r="D1488" t="s">
        <v>480</v>
      </c>
      <c r="E1488">
        <v>1</v>
      </c>
      <c r="F1488">
        <v>2</v>
      </c>
      <c r="G1488" t="s">
        <v>530</v>
      </c>
    </row>
    <row r="1489" spans="1:7">
      <c r="A1489">
        <v>2018</v>
      </c>
      <c r="B1489" t="s">
        <v>457</v>
      </c>
      <c r="C1489" t="s">
        <v>542</v>
      </c>
      <c r="D1489" t="s">
        <v>481</v>
      </c>
      <c r="E1489">
        <v>15</v>
      </c>
      <c r="F1489">
        <v>29</v>
      </c>
      <c r="G1489" t="s">
        <v>530</v>
      </c>
    </row>
    <row r="1490" spans="1:7">
      <c r="A1490">
        <v>2018</v>
      </c>
      <c r="B1490" t="s">
        <v>457</v>
      </c>
      <c r="C1490" t="s">
        <v>542</v>
      </c>
      <c r="D1490" t="s">
        <v>483</v>
      </c>
      <c r="E1490">
        <v>2</v>
      </c>
      <c r="F1490">
        <v>2</v>
      </c>
      <c r="G1490" t="s">
        <v>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Demografia</vt:lpstr>
      <vt:lpstr>Imprese</vt:lpstr>
      <vt:lpstr>Imprese bis</vt:lpstr>
      <vt:lpstr>Agricoltura</vt:lpstr>
      <vt:lpstr>Redditi</vt:lpstr>
      <vt:lpstr>Spesa pubblica</vt:lpstr>
      <vt:lpstr>Istruzione</vt:lpstr>
      <vt:lpstr>Turismo</vt:lpstr>
      <vt:lpstr>Turismo bis</vt:lpstr>
      <vt:lpstr>Strutture turistiche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2021-01-04T00:10:54Z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9eba8a88-16ed-451d-b97e-e25a4cc17720</vt:lpwstr>
  </property>
</Properties>
</file>